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12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EBA6F864-9E26-412D-AD9F-26627334C000}" xr6:coauthVersionLast="47" xr6:coauthVersionMax="47" xr10:uidLastSave="{00000000-0000-0000-0000-000000000000}"/>
  <bookViews>
    <workbookView xWindow="-98" yWindow="-98" windowWidth="21795" windowHeight="13875" tabRatio="952" xr2:uid="{00000000-000D-0000-FFFF-FFFF00000000}"/>
  </bookViews>
  <sheets>
    <sheet name="CleElumSpringChinook" sheetId="8" r:id="rId1"/>
    <sheet name="RozaSpringChinook" sheetId="2" state="hidden" r:id="rId2"/>
    <sheet name="RozaReleases-Steelhead" sheetId="13" state="hidden" r:id="rId3"/>
    <sheet name="RozaReleases-Sockeye" sheetId="14" state="hidden" r:id="rId4"/>
    <sheet name="ProsserSpringChinook" sheetId="22" state="hidden" r:id="rId5"/>
    <sheet name="RozaTotalDetections" sheetId="11" state="hidden" r:id="rId6"/>
    <sheet name="RozaDailyDetections-AllSpp" sheetId="12" state="hidden" r:id="rId7"/>
    <sheet name="RozaDailyDetections-3Spp" sheetId="21" state="hidden" r:id="rId8"/>
    <sheet name="CohoOld" sheetId="1" state="hidden" r:id="rId9"/>
    <sheet name="EIT_SpringChinook" sheetId="37" r:id="rId10"/>
    <sheet name="EIT_SpCk_TotalsByRelSite" sheetId="38" r:id="rId11"/>
    <sheet name="Coho" sheetId="33" r:id="rId12"/>
    <sheet name="CohoSmoltsByDate" sheetId="15" state="hidden" r:id="rId13"/>
    <sheet name="CohoParrByDate" sheetId="16" state="hidden" r:id="rId14"/>
    <sheet name="Sockeye" sheetId="34" state="hidden" r:id="rId15"/>
    <sheet name="SockeyeByDate&amp;ObsSite" sheetId="35" state="hidden" r:id="rId16"/>
    <sheet name="SockeyeByDate" sheetId="36" state="hidden" r:id="rId17"/>
    <sheet name="SummerChinook" sheetId="20" state="hidden" r:id="rId18"/>
    <sheet name="SummersByDate&amp;ObsSite" sheetId="17" state="hidden" r:id="rId19"/>
    <sheet name="SummersByDate&amp;RelSite" sheetId="26" state="hidden" r:id="rId20"/>
    <sheet name="SummersByDate Prosser" sheetId="28" state="hidden" r:id="rId21"/>
    <sheet name="SummersByDate McNary" sheetId="29" state="hidden" r:id="rId22"/>
    <sheet name="FallChinook" sheetId="3" state="hidden" r:id="rId23"/>
    <sheet name="FallSubsByDate&amp;ObsSite" sheetId="27" state="hidden" r:id="rId24"/>
    <sheet name="FallSubsByDate&amp;RelSite" sheetId="18" state="hidden" r:id="rId25"/>
    <sheet name="FallYearlingsByDate " sheetId="19" state="hidden" r:id="rId26"/>
    <sheet name="FallSubsByDate McNary" sheetId="30" state="hidden" r:id="rId27"/>
    <sheet name="O_mykiss" sheetId="4" r:id="rId28"/>
    <sheet name="O_mykiss Graphs" sheetId="31" r:id="rId29"/>
    <sheet name="Sheet2" sheetId="25" state="hidden" r:id="rId30"/>
    <sheet name="PacificLamprey" sheetId="23" state="hidden" r:id="rId31"/>
    <sheet name="Sheet1" sheetId="24" state="hidden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" i="4" l="1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A2" i="38" l="1"/>
  <c r="AB2" i="38"/>
  <c r="AC2" i="38"/>
  <c r="AD2" i="38"/>
  <c r="AE2" i="38"/>
  <c r="AF2" i="38"/>
  <c r="U2" i="38"/>
  <c r="V2" i="38"/>
  <c r="W2" i="38"/>
  <c r="X2" i="38"/>
  <c r="Y2" i="38"/>
  <c r="Z2" i="38"/>
  <c r="T2" i="38"/>
  <c r="U5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7" i="38"/>
  <c r="AE17" i="38"/>
  <c r="AD17" i="38"/>
  <c r="AC17" i="38"/>
  <c r="AB17" i="38"/>
  <c r="AA17" i="38"/>
  <c r="Z17" i="38"/>
  <c r="Y17" i="38"/>
  <c r="X17" i="38"/>
  <c r="W17" i="38"/>
  <c r="V17" i="38"/>
  <c r="U17" i="38"/>
  <c r="T17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AF15" i="38"/>
  <c r="AE15" i="38"/>
  <c r="AD15" i="38"/>
  <c r="AC15" i="38"/>
  <c r="AB15" i="38"/>
  <c r="AA15" i="38"/>
  <c r="Z15" i="38"/>
  <c r="Y15" i="38"/>
  <c r="X15" i="38"/>
  <c r="W15" i="38"/>
  <c r="V15" i="38"/>
  <c r="U15" i="38"/>
  <c r="T15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AF5" i="38"/>
  <c r="AE5" i="38"/>
  <c r="AD5" i="38"/>
  <c r="AC5" i="38"/>
  <c r="AB5" i="38"/>
  <c r="AA5" i="38"/>
  <c r="Z5" i="38"/>
  <c r="Y5" i="38"/>
  <c r="X5" i="38"/>
  <c r="W5" i="38"/>
  <c r="V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AF3" i="38"/>
  <c r="AE3" i="38"/>
  <c r="AD3" i="38"/>
  <c r="AC3" i="38"/>
  <c r="AB3" i="38"/>
  <c r="AA3" i="38"/>
  <c r="Z3" i="38"/>
  <c r="Y3" i="38"/>
  <c r="X3" i="38"/>
  <c r="W3" i="38"/>
  <c r="V3" i="38"/>
  <c r="U3" i="38"/>
  <c r="T3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E52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E25" i="3"/>
  <c r="F25" i="3"/>
  <c r="G25" i="3"/>
  <c r="H25" i="3"/>
  <c r="I25" i="3"/>
  <c r="J25" i="3"/>
  <c r="K25" i="3"/>
  <c r="D25" i="3"/>
  <c r="N23" i="3"/>
  <c r="O23" i="3"/>
  <c r="P23" i="3"/>
  <c r="Q23" i="3"/>
  <c r="R23" i="3"/>
  <c r="N5" i="3"/>
  <c r="O5" i="3"/>
  <c r="P5" i="3"/>
  <c r="Q5" i="3"/>
  <c r="R5" i="3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AC3" i="33"/>
  <c r="L3" i="33"/>
  <c r="U3" i="34"/>
  <c r="U4" i="34"/>
  <c r="S4" i="34"/>
  <c r="T4" i="34"/>
  <c r="V4" i="34"/>
  <c r="W4" i="34"/>
  <c r="X4" i="34"/>
  <c r="Y4" i="34"/>
  <c r="Z4" i="34"/>
  <c r="AA4" i="34"/>
  <c r="U3" i="33"/>
  <c r="AR3" i="33" s="1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G3" i="33"/>
  <c r="H3" i="33"/>
  <c r="I3" i="33"/>
  <c r="J3" i="33"/>
  <c r="K3" i="33"/>
  <c r="M3" i="33"/>
  <c r="N3" i="33"/>
  <c r="O3" i="33"/>
  <c r="P3" i="33"/>
  <c r="Q3" i="33"/>
  <c r="R3" i="33"/>
  <c r="S3" i="33"/>
  <c r="T3" i="33"/>
  <c r="V3" i="33"/>
  <c r="W3" i="33"/>
  <c r="X3" i="33"/>
  <c r="Y3" i="33"/>
  <c r="Z3" i="33"/>
  <c r="AA3" i="33"/>
  <c r="AB3" i="33"/>
  <c r="F3" i="33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S20" i="38" l="1"/>
  <c r="T52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BL133" i="4" l="1"/>
  <c r="P8" i="20"/>
  <c r="O8" i="20"/>
  <c r="P7" i="20"/>
  <c r="O7" i="20"/>
  <c r="P6" i="20"/>
  <c r="O6" i="20"/>
  <c r="P5" i="20"/>
  <c r="O5" i="20"/>
  <c r="P4" i="20"/>
  <c r="O4" i="20"/>
  <c r="O4" i="2" l="1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AZ3" i="33" l="1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P3" i="2" l="1"/>
  <c r="Q3" i="2"/>
  <c r="R3" i="2"/>
  <c r="S3" i="2"/>
  <c r="T3" i="2"/>
  <c r="U3" i="2"/>
  <c r="O3" i="2"/>
  <c r="M28" i="2" l="1"/>
  <c r="AJ99" i="4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AD28" i="33" l="1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Z6" i="22" l="1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AM6" i="4" l="1"/>
  <c r="AN6" i="4"/>
  <c r="AO6" i="4"/>
  <c r="AP6" i="4"/>
  <c r="AQ6" i="4"/>
  <c r="AR6" i="4"/>
  <c r="AS6" i="4"/>
  <c r="AT6" i="4"/>
  <c r="AU6" i="4"/>
  <c r="AV6" i="4"/>
  <c r="AW6" i="4"/>
  <c r="AX6" i="4"/>
  <c r="AY6" i="4"/>
  <c r="AQ4" i="1" l="1"/>
  <c r="AR4" i="1"/>
  <c r="AS4" i="1"/>
  <c r="AQ5" i="1"/>
  <c r="AR5" i="1"/>
  <c r="AS5" i="1"/>
  <c r="AQ6" i="1"/>
  <c r="AR6" i="1"/>
  <c r="AS6" i="1"/>
  <c r="AQ7" i="1"/>
  <c r="AR7" i="1"/>
  <c r="AS7" i="1"/>
  <c r="E35" i="8" l="1"/>
  <c r="E36" i="8"/>
  <c r="E37" i="8" l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N25" i="3" l="1"/>
  <c r="Q4" i="3"/>
  <c r="P4" i="3"/>
  <c r="N4" i="3"/>
  <c r="O4" i="3"/>
  <c r="O25" i="3" l="1"/>
  <c r="J7" i="25" l="1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BL6" i="4" l="1"/>
  <c r="AA11" i="1" l="1"/>
  <c r="AA12" i="1"/>
  <c r="AA13" i="1"/>
  <c r="AA14" i="1"/>
  <c r="AA15" i="1"/>
  <c r="AA24" i="1"/>
  <c r="X4" i="8" l="1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N29" i="22" l="1"/>
  <c r="O29" i="22"/>
  <c r="P29" i="22"/>
  <c r="Q29" i="22"/>
  <c r="R29" i="22"/>
  <c r="S29" i="22"/>
  <c r="N4" i="22"/>
  <c r="O4" i="22"/>
  <c r="P4" i="22"/>
  <c r="Q4" i="22"/>
  <c r="R4" i="22"/>
  <c r="S4" i="22"/>
  <c r="O32" i="23" l="1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P32" i="23" l="1"/>
  <c r="I32" i="22" l="1"/>
  <c r="H32" i="22"/>
  <c r="P32" i="22" s="1"/>
  <c r="G32" i="22"/>
  <c r="F32" i="22"/>
  <c r="E32" i="22"/>
  <c r="Q31" i="22"/>
  <c r="P31" i="22"/>
  <c r="O31" i="22"/>
  <c r="N31" i="22"/>
  <c r="L32" i="22" l="1"/>
  <c r="N32" i="22"/>
  <c r="O32" i="22"/>
  <c r="R32" i="22"/>
  <c r="S32" i="22"/>
  <c r="Q32" i="22"/>
  <c r="AL6" i="4"/>
  <c r="C30" i="11" l="1"/>
  <c r="P25" i="3" l="1"/>
  <c r="V5" i="20"/>
  <c r="V6" i="20"/>
  <c r="V7" i="20"/>
  <c r="AA6" i="1"/>
  <c r="AA7" i="1"/>
  <c r="AA8" i="1"/>
  <c r="AA9" i="1"/>
  <c r="AA10" i="1"/>
  <c r="Q25" i="3" l="1"/>
  <c r="R25" i="3"/>
  <c r="L25" i="3"/>
  <c r="S25" i="3" s="1"/>
  <c r="X42" i="8"/>
  <c r="Z42" i="8" s="1"/>
  <c r="X41" i="8"/>
  <c r="Z41" i="8" s="1"/>
  <c r="L10" i="20" l="1"/>
  <c r="V10" i="20" s="1"/>
  <c r="P35" i="8" l="1"/>
  <c r="K35" i="8"/>
  <c r="Q4" i="20" l="1"/>
  <c r="R4" i="20"/>
  <c r="S4" i="20"/>
  <c r="T4" i="20"/>
  <c r="U4" i="20"/>
  <c r="V4" i="20"/>
  <c r="Q5" i="20"/>
  <c r="R5" i="20"/>
  <c r="S5" i="20"/>
  <c r="T5" i="20"/>
  <c r="U5" i="20"/>
  <c r="P36" i="8" l="1"/>
  <c r="K36" i="8"/>
  <c r="P37" i="8" l="1"/>
  <c r="K37" i="8"/>
  <c r="AE13" i="8" l="1"/>
  <c r="S13" i="8"/>
  <c r="J10" i="20" l="1"/>
  <c r="K10" i="20"/>
  <c r="P10" i="20"/>
  <c r="U10" i="20" l="1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O28" i="2" l="1"/>
  <c r="Q28" i="2" l="1"/>
  <c r="S28" i="2"/>
  <c r="R28" i="2"/>
  <c r="U28" i="2"/>
  <c r="T28" i="2"/>
  <c r="P28" i="2"/>
  <c r="AA4" i="1" l="1"/>
  <c r="O6" i="13" l="1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O11" i="13" l="1"/>
  <c r="R9" i="14"/>
  <c r="T11" i="13"/>
  <c r="R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<sst xmlns="http://schemas.openxmlformats.org/spreadsheetml/2006/main" count="1216" uniqueCount="304">
  <si>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</si>
  <si>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</si>
  <si>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</si>
  <si>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</si>
  <si>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</si>
  <si>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</si>
  <si>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</si>
  <si>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</si>
  <si>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</si>
  <si>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</si>
  <si>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</si>
  <si>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</si>
  <si>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</si>
  <si>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</si>
  <si>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</si>
  <si>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</si>
  <si>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</si>
  <si>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</si>
  <si>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</si>
  <si>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</si>
  <si>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</si>
  <si>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</si>
  <si>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</si>
  <si>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</si>
  <si>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</si>
  <si>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</si>
  <si>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</si>
  <si>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</si>
  <si>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</si>
  <si>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</si>
  <si>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</si>
  <si>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</si>
  <si>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</si>
  <si>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</si>
  <si>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</si>
  <si>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</si>
  <si>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</si>
  <si>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</si>
  <si>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</si>
  <si>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</si>
  <si>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</si>
  <si>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</si>
  <si>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</si>
  <si>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</si>
  <si>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</si>
  <si>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</si>
  <si>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</si>
  <si>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</si>
  <si>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</si>
  <si>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</si>
  <si>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</si>
  <si>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</si>
  <si>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</si>
  <si>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</si>
  <si>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</si>
  <si>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</si>
  <si>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</si>
  <si>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</si>
  <si>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</si>
  <si>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</si>
  <si>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</si>
  <si>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</si>
  <si>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</si>
  <si>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</si>
  <si>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</si>
  <si>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</si>
  <si>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</si>
  <si>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</si>
  <si>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</si>
  <si>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</si>
  <si>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</si>
  <si>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</si>
  <si>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</si>
  <si>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</si>
  <si>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</si>
  <si>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</si>
  <si>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</si>
  <si>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</si>
  <si>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</si>
  <si>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</si>
  <si>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</si>
  <si>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</si>
  <si>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</si>
  <si>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</si>
  <si>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</si>
  <si>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</si>
  <si>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</si>
  <si>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</si>
  <si>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</si>
  <si>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</si>
  <si>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</si>
  <si>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</si>
  <si>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</si>
  <si>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</si>
  <si>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</si>
  <si>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</si>
  <si>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</si>
  <si>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</si>
  <si>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</si>
  <si>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</si>
  <si>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</si>
  <si>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</si>
  <si>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</si>
  <si>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</si>
  <si>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</si>
  <si>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</si>
  <si>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</si>
  <si>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</si>
  <si>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</si>
  <si>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</si>
  <si>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</si>
  <si>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</si>
  <si>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</si>
  <si>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</si>
  <si>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</si>
  <si>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</si>
  <si>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</si>
  <si>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</si>
  <si>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</si>
  <si>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</si>
  <si>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</si>
  <si>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</si>
  <si>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</si>
  <si>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</si>
  <si>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</si>
  <si>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</si>
  <si>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</si>
  <si>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</si>
  <si>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</si>
  <si>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</si>
  <si>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</si>
  <si>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</si>
  <si>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</si>
  <si>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</si>
  <si>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</si>
  <si>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</si>
  <si>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</si>
  <si>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</si>
  <si>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</si>
  <si>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</si>
  <si>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</si>
  <si>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</si>
  <si>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</si>
  <si>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</si>
  <si>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</si>
  <si>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</si>
  <si>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</si>
  <si>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</si>
  <si>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</si>
  <si>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</si>
  <si>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</si>
  <si>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</si>
  <si>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</si>
  <si>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</si>
  <si>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</si>
  <si>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</si>
  <si>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</si>
  <si>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</si>
  <si>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</si>
  <si>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</si>
  <si>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</si>
  <si>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</si>
  <si>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</si>
  <si>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</si>
  <si>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</si>
  <si>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</si>
  <si>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</si>
  <si>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</si>
  <si>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</si>
  <si>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</si>
  <si>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</si>
  <si>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</si>
  <si>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</si>
  <si>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</si>
  <si>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</si>
  <si>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</si>
  <si>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</si>
  <si>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</si>
  <si>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</si>
  <si>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</si>
  <si>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</si>
  <si>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</si>
  <si>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</si>
  <si>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</si>
  <si>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</si>
  <si>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</si>
  <si>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</si>
  <si>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</si>
  <si>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</si>
  <si>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</si>
  <si>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</si>
  <si>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</si>
  <si>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</si>
  <si>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</si>
  <si>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</si>
  <si>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</si>
  <si>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</si>
  <si>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</si>
  <si>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</si>
  <si>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</si>
  <si>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</si>
  <si>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</si>
  <si>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</si>
  <si>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</si>
  <si>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</si>
  <si>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</si>
  <si>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</si>
  <si>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</si>
  <si>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</si>
  <si>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</si>
  <si>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</si>
  <si>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</si>
  <si>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</si>
  <si>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</si>
  <si>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</si>
  <si>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</si>
  <si>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</si>
  <si>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</si>
  <si>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</si>
  <si>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</si>
  <si>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</si>
  <si>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</si>
  <si>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</si>
  <si>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</si>
  <si>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</si>
  <si>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</si>
  <si>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</si>
  <si>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</si>
  <si>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</si>
  <si>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</si>
  <si>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</si>
  <si>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</si>
  <si>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</si>
  <si>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</si>
  <si>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</si>
  <si>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</si>
  <si>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</si>
  <si>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</si>
  <si>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</si>
  <si>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</si>
  <si>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</si>
  <si>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</si>
  <si>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</si>
  <si>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</si>
  <si>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</si>
  <si>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</si>
  <si>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</si>
  <si>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</si>
  <si>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</si>
  <si>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</si>
  <si>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</si>
  <si>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</si>
  <si>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</si>
  <si>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</si>
  <si>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</si>
  <si>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</si>
  <si>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DTL-2024-107-SNS.xml</t>
  </si>
  <si>
    <t>39,882 SUMMER CHINOOK SUBYEARLINGS RELEASED INTO BUCKSKIN SLOUGH</t>
  </si>
  <si>
    <t>DTL-2024-100-SPR.xml</t>
  </si>
  <si>
    <t>105,717 SUMMER CHINOOK SUBYEARLINGS REARED AT PROSSER HATCHERY IN RACEWAYS</t>
  </si>
  <si>
    <t>DTL-2024-101-SPC.xml</t>
  </si>
  <si>
    <t>201,122 SUMMER CHINOOK SUBYEARLINGS REARED AT PROSSER IN CIRCULARS</t>
  </si>
  <si>
    <t>DTL-2024-114-SWX.xml</t>
  </si>
  <si>
    <t>72,555 SUMMER CHINOOK SUBYEARLINGS RELEASED INTO WAPATOX DAM JUVENILE BYPASS</t>
  </si>
  <si>
    <t>DTL-2024-101-SPR.xml</t>
  </si>
  <si>
    <t>PIT TAGGED SUMMER SUBYEARLINGS, TAG RETENTION STUDY FISH</t>
  </si>
  <si>
    <t>527,448 LOCAL BROOD FALL SUBYEARLINGS RELEASED AT PROSSER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</si>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</sst>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3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cat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Algn val="ctr"/>
        <c:lblOffset val="100"/>
        <c:tickLblSkip val="7"/>
        <c:noMultiLvlLbl val="1"/>
      </c:cat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cat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Algn val="ctr"/>
        <c:lblOffset val="100"/>
        <c:tickLblSkip val="7"/>
        <c:noMultiLvlLbl val="1"/>
      </c:cat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cat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Algn val="ctr"/>
        <c:lblOffset val="100"/>
        <c:tickLblSkip val="7"/>
        <c:noMultiLvlLbl val="1"/>
      </c:cat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4" t="s">
        <v>146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T1" s="104" t="s">
        <v>147</v>
      </c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I1" s="65" t="s">
        <v>63</v>
      </c>
      <c r="AM1" s="16" t="s">
        <v>270</v>
      </c>
      <c r="AS1" s="65" t="s">
        <v>230</v>
      </c>
      <c r="AV1" s="16" t="s">
        <v>271</v>
      </c>
      <c r="BC1" s="65" t="s">
        <v>62</v>
      </c>
      <c r="BF1" s="16" t="s">
        <v>272</v>
      </c>
      <c r="BM1" s="65" t="s">
        <v>72</v>
      </c>
      <c r="BP1" s="16" t="s">
        <v>273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267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300</v>
      </c>
      <c r="C3" s="60" t="s">
        <v>301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267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302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/>
      <c r="K4" s="4">
        <v>119</v>
      </c>
      <c r="L4" s="4">
        <v>7</v>
      </c>
      <c r="M4" s="4"/>
      <c r="N4" s="4"/>
      <c r="O4" s="4"/>
      <c r="P4" s="4"/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0</v>
      </c>
      <c r="Z4" s="7">
        <f t="shared" ref="Z4:AE4" si="2">K4/$D4</f>
        <v>9.155254654562241E-3</v>
      </c>
      <c r="AA4" s="7">
        <f t="shared" si="2"/>
        <v>5.3854439144483766E-4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302</v>
      </c>
      <c r="C5" s="10">
        <v>45713</v>
      </c>
      <c r="D5" s="4">
        <v>19999</v>
      </c>
      <c r="E5" s="4">
        <v>7</v>
      </c>
      <c r="F5" s="4">
        <v>17828</v>
      </c>
      <c r="G5" s="4"/>
      <c r="H5" s="4"/>
      <c r="I5" s="4">
        <v>195</v>
      </c>
      <c r="J5" s="4">
        <v>4</v>
      </c>
      <c r="K5" s="4">
        <v>179</v>
      </c>
      <c r="L5" s="4">
        <v>4</v>
      </c>
      <c r="M5" s="4"/>
      <c r="N5" s="4"/>
      <c r="O5" s="4"/>
      <c r="P5" s="4"/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9.7504875243762182E-3</v>
      </c>
      <c r="Y5" s="7">
        <f t="shared" si="5"/>
        <v>2.0001000050002499E-4</v>
      </c>
      <c r="Z5" s="7">
        <f t="shared" ref="Z5:Z11" si="6">K5/$D5</f>
        <v>8.9504475223761183E-3</v>
      </c>
      <c r="AA5" s="7">
        <f t="shared" ref="AA5:AA11" si="7">L5/$D5</f>
        <v>2.0001000050002499E-4</v>
      </c>
      <c r="AB5" s="7">
        <f t="shared" ref="AB5:AB11" si="8">M5/$D5</f>
        <v>0</v>
      </c>
      <c r="AC5" s="7">
        <f t="shared" ref="AC5:AC11" si="9">N5/$D5</f>
        <v>0</v>
      </c>
      <c r="AD5" s="7">
        <f t="shared" ref="AD5:AD11" si="10">O5/$D5</f>
        <v>0</v>
      </c>
      <c r="AE5" s="7">
        <f t="shared" ref="AE5:AE11" si="11">P5/$D5</f>
        <v>0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303</v>
      </c>
      <c r="C6" s="10">
        <v>45716</v>
      </c>
      <c r="D6" s="4">
        <v>6025</v>
      </c>
      <c r="E6" s="4"/>
      <c r="F6" s="4"/>
      <c r="G6" s="4"/>
      <c r="H6" s="4"/>
      <c r="I6" s="4">
        <v>224</v>
      </c>
      <c r="J6" s="4"/>
      <c r="K6" s="4">
        <v>111</v>
      </c>
      <c r="L6" s="4">
        <v>5</v>
      </c>
      <c r="M6" s="4"/>
      <c r="N6" s="4"/>
      <c r="O6" s="4"/>
      <c r="P6" s="4"/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3.7178423236514525E-2</v>
      </c>
      <c r="Y6" s="7">
        <f t="shared" si="5"/>
        <v>0</v>
      </c>
      <c r="Z6" s="7">
        <f t="shared" si="6"/>
        <v>1.8423236514522823E-2</v>
      </c>
      <c r="AA6" s="7">
        <f t="shared" si="7"/>
        <v>8.2987551867219915E-4</v>
      </c>
      <c r="AB6" s="7">
        <f t="shared" si="8"/>
        <v>0</v>
      </c>
      <c r="AC6" s="7">
        <f t="shared" si="9"/>
        <v>0</v>
      </c>
      <c r="AD6" s="7">
        <f t="shared" si="10"/>
        <v>0</v>
      </c>
      <c r="AE6" s="7">
        <f t="shared" si="11"/>
        <v>0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17828</v>
      </c>
      <c r="G13" s="22">
        <f t="shared" si="12"/>
        <v>0</v>
      </c>
      <c r="H13" s="22">
        <f t="shared" si="12"/>
        <v>0</v>
      </c>
      <c r="I13" s="22">
        <f t="shared" si="12"/>
        <v>736</v>
      </c>
      <c r="J13" s="22">
        <f t="shared" si="12"/>
        <v>4</v>
      </c>
      <c r="K13" s="22">
        <f t="shared" si="12"/>
        <v>409</v>
      </c>
      <c r="L13" s="22">
        <f t="shared" si="12"/>
        <v>16</v>
      </c>
      <c r="M13" s="22">
        <f t="shared" si="12"/>
        <v>0</v>
      </c>
      <c r="N13" s="22">
        <f t="shared" si="12"/>
        <v>0</v>
      </c>
      <c r="O13" s="22">
        <f t="shared" si="12"/>
        <v>0</v>
      </c>
      <c r="P13" s="22">
        <f t="shared" si="12"/>
        <v>0</v>
      </c>
      <c r="Q13" s="22">
        <f t="shared" si="12"/>
        <v>0</v>
      </c>
      <c r="R13" s="22">
        <f t="shared" si="12"/>
        <v>0</v>
      </c>
      <c r="S13" s="44">
        <f>SUM(E13:R13)</f>
        <v>30013</v>
      </c>
      <c r="T13" s="64">
        <f>E4/D4</f>
        <v>0.84728419756885676</v>
      </c>
      <c r="U13" s="64">
        <f t="shared" ref="U13" si="13">F13/$D13</f>
        <v>0.45687048331710317</v>
      </c>
      <c r="V13" s="64">
        <f t="shared" ref="V13" si="14">G13/$D13</f>
        <v>0</v>
      </c>
      <c r="W13" s="64">
        <f>H13/$D13</f>
        <v>0</v>
      </c>
      <c r="X13" s="64">
        <f>I13/$D13</f>
        <v>1.8861155245758803E-2</v>
      </c>
      <c r="Y13" s="64">
        <f>J13/$D13</f>
        <v>1.0250627850955872E-4</v>
      </c>
      <c r="Z13" s="64">
        <f t="shared" ref="Z13:AD13" si="15">K13/$D13</f>
        <v>1.0481266977602379E-2</v>
      </c>
      <c r="AA13" s="64">
        <f t="shared" si="15"/>
        <v>4.1002511403823486E-4</v>
      </c>
      <c r="AB13" s="64">
        <f t="shared" si="15"/>
        <v>0</v>
      </c>
      <c r="AC13" s="64">
        <f t="shared" si="15"/>
        <v>0</v>
      </c>
      <c r="AD13" s="64">
        <f t="shared" si="15"/>
        <v>0</v>
      </c>
      <c r="AE13" s="64">
        <f>P13/$D$13</f>
        <v>0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5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5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52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267</v>
      </c>
      <c r="N2" s="6" t="s">
        <v>1</v>
      </c>
      <c r="O2" s="6" t="s">
        <v>2</v>
      </c>
      <c r="P2" s="6"/>
      <c r="Q2" s="6"/>
      <c r="R2" s="6"/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>
        <f t="shared" si="1"/>
        <v>0</v>
      </c>
      <c r="AF2" s="6">
        <f t="shared" si="1"/>
        <v>0</v>
      </c>
      <c r="AG2" s="6">
        <f t="shared" si="1"/>
        <v>0</v>
      </c>
    </row>
    <row r="3" spans="1:33" ht="15" customHeight="1">
      <c r="A3" t="s">
        <v>284</v>
      </c>
      <c r="B3" t="s">
        <v>285</v>
      </c>
      <c r="C3" s="95" t="s">
        <v>130</v>
      </c>
      <c r="D3" s="66">
        <v>45574</v>
      </c>
      <c r="E3" s="4">
        <v>315</v>
      </c>
      <c r="F3" s="4"/>
      <c r="G3" s="4"/>
      <c r="H3" s="4"/>
      <c r="I3" s="4"/>
      <c r="J3" s="4"/>
      <c r="K3" s="4"/>
      <c r="L3" s="4"/>
      <c r="M3" s="4"/>
      <c r="N3" s="4">
        <v>3</v>
      </c>
      <c r="O3" s="4"/>
      <c r="P3" s="4"/>
      <c r="Q3" s="4"/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>
        <f t="shared" si="3"/>
        <v>9.5238095238095247E-3</v>
      </c>
      <c r="AD3" s="7" t="str">
        <f t="shared" si="3"/>
        <v/>
      </c>
      <c r="AE3" s="7" t="str">
        <f t="shared" si="3"/>
        <v/>
      </c>
      <c r="AF3" s="7" t="str">
        <f t="shared" si="3"/>
        <v/>
      </c>
      <c r="AG3" s="7" t="str">
        <f t="shared" si="3"/>
        <v/>
      </c>
    </row>
    <row r="4" spans="1:33" ht="15" customHeight="1">
      <c r="A4" t="s">
        <v>284</v>
      </c>
      <c r="B4" t="s">
        <v>285</v>
      </c>
      <c r="C4" s="66" t="s">
        <v>130</v>
      </c>
      <c r="D4" s="66">
        <v>45600</v>
      </c>
      <c r="E4" s="4">
        <v>166</v>
      </c>
      <c r="F4" s="4"/>
      <c r="G4" s="4"/>
      <c r="H4" s="4"/>
      <c r="I4" s="4"/>
      <c r="J4" s="4"/>
      <c r="K4" s="4"/>
      <c r="L4" s="4"/>
      <c r="M4" s="4"/>
      <c r="N4" s="4">
        <v>6</v>
      </c>
      <c r="O4" s="4"/>
      <c r="P4" s="4"/>
      <c r="Q4" s="4"/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 t="str">
        <f t="shared" ref="AB4:AB36" si="11">IF(M4=0,"",M4/$E4)</f>
        <v/>
      </c>
      <c r="AC4" s="7">
        <f t="shared" ref="AC4:AC36" si="12">IF(N4=0,"",N4/$E4)</f>
        <v>3.614457831325301E-2</v>
      </c>
      <c r="AD4" s="7" t="str">
        <f t="shared" ref="AD4:AD36" si="13">IF(O4=0,"",O4/$E4)</f>
        <v/>
      </c>
      <c r="AE4" s="7" t="str">
        <f t="shared" ref="AE4:AE36" si="14">IF(P4=0,"",P4/$E4)</f>
        <v/>
      </c>
      <c r="AF4" s="7" t="str">
        <f t="shared" ref="AF4:AF36" si="15">IF(Q4=0,"",Q4/$E4)</f>
        <v/>
      </c>
      <c r="AG4" s="7" t="str">
        <f t="shared" ref="AG4:AG36" si="16">IF(R4=0,"",R4/$E4)</f>
        <v/>
      </c>
    </row>
    <row r="5" spans="1:33" ht="15" customHeight="1">
      <c r="A5" t="s">
        <v>284</v>
      </c>
      <c r="B5" t="s">
        <v>285</v>
      </c>
      <c r="C5" s="66" t="s">
        <v>127</v>
      </c>
      <c r="D5" s="66">
        <v>45552</v>
      </c>
      <c r="E5" s="4">
        <v>214</v>
      </c>
      <c r="F5" s="4"/>
      <c r="G5" s="4"/>
      <c r="H5" s="4"/>
      <c r="I5" s="4"/>
      <c r="J5" s="4"/>
      <c r="K5" s="4"/>
      <c r="L5" s="4">
        <v>3</v>
      </c>
      <c r="M5" s="4"/>
      <c r="N5" s="4"/>
      <c r="O5" s="4"/>
      <c r="P5" s="4"/>
      <c r="Q5" s="4"/>
      <c r="R5" s="4"/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>
        <f t="shared" si="10"/>
        <v>1.4018691588785047E-2</v>
      </c>
      <c r="AB5" s="7" t="str">
        <f t="shared" si="11"/>
        <v/>
      </c>
      <c r="AC5" s="7" t="str">
        <f t="shared" si="12"/>
        <v/>
      </c>
      <c r="AD5" s="7" t="str">
        <f t="shared" si="13"/>
        <v/>
      </c>
      <c r="AE5" s="7" t="str">
        <f t="shared" si="14"/>
        <v/>
      </c>
      <c r="AF5" s="7" t="str">
        <f t="shared" si="15"/>
        <v/>
      </c>
      <c r="AG5" s="7" t="str">
        <f t="shared" si="16"/>
        <v/>
      </c>
    </row>
    <row r="6" spans="1:33" ht="15" customHeight="1">
      <c r="A6" t="s">
        <v>284</v>
      </c>
      <c r="B6" t="s">
        <v>285</v>
      </c>
      <c r="C6" s="66" t="s">
        <v>127</v>
      </c>
      <c r="D6" s="66">
        <v>45575</v>
      </c>
      <c r="E6" s="4">
        <v>98</v>
      </c>
      <c r="F6" s="4"/>
      <c r="G6" s="4"/>
      <c r="H6" s="4"/>
      <c r="I6" s="4"/>
      <c r="J6" s="4"/>
      <c r="K6" s="4"/>
      <c r="L6" s="4">
        <v>1</v>
      </c>
      <c r="M6" s="4"/>
      <c r="N6" s="4">
        <v>1</v>
      </c>
      <c r="O6" s="4"/>
      <c r="P6" s="4"/>
      <c r="Q6" s="4"/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1.020408163265306E-2</v>
      </c>
      <c r="AB6" s="7" t="str">
        <f t="shared" si="11"/>
        <v/>
      </c>
      <c r="AC6" s="7">
        <f t="shared" si="12"/>
        <v>1.020408163265306E-2</v>
      </c>
      <c r="AD6" s="7" t="str">
        <f t="shared" si="13"/>
        <v/>
      </c>
      <c r="AE6" s="7" t="str">
        <f t="shared" si="14"/>
        <v/>
      </c>
      <c r="AF6" s="7" t="str">
        <f t="shared" si="15"/>
        <v/>
      </c>
      <c r="AG6" s="7" t="str">
        <f t="shared" si="16"/>
        <v/>
      </c>
    </row>
    <row r="7" spans="1:33" ht="15" customHeight="1">
      <c r="A7" t="s">
        <v>284</v>
      </c>
      <c r="B7" t="s">
        <v>285</v>
      </c>
      <c r="C7" s="66" t="s">
        <v>163</v>
      </c>
      <c r="D7" s="66">
        <v>45602</v>
      </c>
      <c r="E7" s="4">
        <v>7</v>
      </c>
      <c r="F7" s="4"/>
      <c r="G7" s="4"/>
      <c r="H7" s="4">
        <v>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 t="str">
        <f t="shared" si="4"/>
        <v/>
      </c>
      <c r="V7" s="7" t="str">
        <f t="shared" si="5"/>
        <v/>
      </c>
      <c r="W7" s="7">
        <f t="shared" si="6"/>
        <v>0.5714285714285714</v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 t="str">
        <f t="shared" si="10"/>
        <v/>
      </c>
      <c r="AB7" s="7" t="str">
        <f t="shared" si="11"/>
        <v/>
      </c>
      <c r="AC7" s="7" t="str">
        <f t="shared" si="12"/>
        <v/>
      </c>
      <c r="AD7" s="7" t="str">
        <f t="shared" si="13"/>
        <v/>
      </c>
      <c r="AE7" s="7" t="str">
        <f t="shared" si="14"/>
        <v/>
      </c>
      <c r="AF7" s="7" t="str">
        <f t="shared" si="15"/>
        <v/>
      </c>
      <c r="AG7" s="7" t="str">
        <f t="shared" si="16"/>
        <v/>
      </c>
    </row>
    <row r="8" spans="1:33" ht="15" customHeight="1">
      <c r="A8" t="s">
        <v>284</v>
      </c>
      <c r="B8" t="s">
        <v>285</v>
      </c>
      <c r="C8" s="66" t="s">
        <v>125</v>
      </c>
      <c r="D8" s="66">
        <v>45573</v>
      </c>
      <c r="E8" s="4">
        <v>170</v>
      </c>
      <c r="F8" s="4"/>
      <c r="G8" s="4"/>
      <c r="H8" s="4"/>
      <c r="I8" s="4"/>
      <c r="J8" s="4"/>
      <c r="K8" s="4"/>
      <c r="L8" s="4"/>
      <c r="M8" s="4"/>
      <c r="N8" s="4">
        <v>2</v>
      </c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 t="str">
        <f t="shared" si="6"/>
        <v/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>
        <f t="shared" si="12"/>
        <v>1.1764705882352941E-2</v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284</v>
      </c>
      <c r="B9" t="s">
        <v>285</v>
      </c>
      <c r="C9" s="66" t="s">
        <v>16</v>
      </c>
      <c r="D9" s="66">
        <v>45519</v>
      </c>
      <c r="E9" s="4">
        <v>127</v>
      </c>
      <c r="F9" s="4"/>
      <c r="G9" s="4"/>
      <c r="H9" s="4"/>
      <c r="I9" s="4"/>
      <c r="J9" s="4"/>
      <c r="K9" s="4"/>
      <c r="L9" s="4"/>
      <c r="M9" s="4"/>
      <c r="N9" s="4">
        <v>5</v>
      </c>
      <c r="O9" s="4"/>
      <c r="P9" s="4"/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 t="str">
        <f t="shared" si="11"/>
        <v/>
      </c>
      <c r="AC9" s="7">
        <f t="shared" si="12"/>
        <v>3.937007874015748E-2</v>
      </c>
      <c r="AD9" s="7" t="str">
        <f t="shared" si="13"/>
        <v/>
      </c>
      <c r="AE9" s="7" t="str">
        <f t="shared" si="14"/>
        <v/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284</v>
      </c>
      <c r="B10" t="s">
        <v>285</v>
      </c>
      <c r="C10" s="66" t="s">
        <v>16</v>
      </c>
      <c r="D10" s="66">
        <v>45546</v>
      </c>
      <c r="E10" s="4">
        <v>86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/>
      <c r="P10" s="4"/>
      <c r="Q10" s="4"/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1.1627906976744186E-2</v>
      </c>
      <c r="AD10" s="7" t="str">
        <f t="shared" si="13"/>
        <v/>
      </c>
      <c r="AE10" s="7" t="str">
        <f t="shared" si="14"/>
        <v/>
      </c>
      <c r="AF10" s="7" t="str">
        <f t="shared" si="15"/>
        <v/>
      </c>
      <c r="AG10" s="7" t="str">
        <f t="shared" si="16"/>
        <v/>
      </c>
    </row>
    <row r="11" spans="1:33" ht="15" customHeight="1">
      <c r="A11" t="s">
        <v>284</v>
      </c>
      <c r="B11" t="s">
        <v>285</v>
      </c>
      <c r="C11" s="66" t="s">
        <v>16</v>
      </c>
      <c r="D11" s="66">
        <v>45547</v>
      </c>
      <c r="E11" s="4">
        <v>118</v>
      </c>
      <c r="F11" s="4"/>
      <c r="G11" s="4"/>
      <c r="H11" s="4"/>
      <c r="I11" s="4"/>
      <c r="J11" s="4"/>
      <c r="K11" s="4"/>
      <c r="L11" s="4"/>
      <c r="M11" s="4"/>
      <c r="N11" s="4">
        <v>3</v>
      </c>
      <c r="O11" s="4"/>
      <c r="P11" s="4"/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>
        <f t="shared" si="12"/>
        <v>2.5423728813559324E-2</v>
      </c>
      <c r="AD11" s="7" t="str">
        <f t="shared" si="13"/>
        <v/>
      </c>
      <c r="AE11" s="7" t="str">
        <f t="shared" si="14"/>
        <v/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284</v>
      </c>
      <c r="B12" t="s">
        <v>285</v>
      </c>
      <c r="C12" s="66" t="s">
        <v>16</v>
      </c>
      <c r="D12" s="66">
        <v>45560</v>
      </c>
      <c r="E12" s="4">
        <v>150</v>
      </c>
      <c r="F12" s="4"/>
      <c r="G12" s="4"/>
      <c r="H12" s="4"/>
      <c r="I12" s="4"/>
      <c r="J12" s="4"/>
      <c r="K12" s="4"/>
      <c r="L12" s="4"/>
      <c r="M12" s="4"/>
      <c r="N12" s="4">
        <v>1</v>
      </c>
      <c r="O12" s="4"/>
      <c r="P12" s="4"/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6.6666666666666671E-3</v>
      </c>
      <c r="AD12" s="7" t="str">
        <f t="shared" si="13"/>
        <v/>
      </c>
      <c r="AE12" s="7" t="str">
        <f t="shared" si="14"/>
        <v/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284</v>
      </c>
      <c r="B13" t="s">
        <v>285</v>
      </c>
      <c r="C13" s="66" t="s">
        <v>16</v>
      </c>
      <c r="D13" s="66">
        <v>45565</v>
      </c>
      <c r="E13" s="4">
        <v>121</v>
      </c>
      <c r="F13" s="4"/>
      <c r="G13" s="4"/>
      <c r="H13" s="4"/>
      <c r="I13" s="4"/>
      <c r="J13" s="4"/>
      <c r="K13" s="4"/>
      <c r="L13" s="4"/>
      <c r="M13" s="4"/>
      <c r="N13" s="4">
        <v>3</v>
      </c>
      <c r="O13" s="4"/>
      <c r="P13" s="4"/>
      <c r="Q13" s="4"/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>
        <f t="shared" si="12"/>
        <v>2.4793388429752067E-2</v>
      </c>
      <c r="AD13" s="7" t="str">
        <f t="shared" si="13"/>
        <v/>
      </c>
      <c r="AE13" s="7" t="str">
        <f t="shared" si="14"/>
        <v/>
      </c>
      <c r="AF13" s="7" t="str">
        <f t="shared" si="15"/>
        <v/>
      </c>
      <c r="AG13" s="7" t="str">
        <f t="shared" si="16"/>
        <v/>
      </c>
    </row>
    <row r="14" spans="1:33" ht="15" customHeight="1">
      <c r="A14" t="s">
        <v>284</v>
      </c>
      <c r="B14" t="s">
        <v>285</v>
      </c>
      <c r="C14" s="66" t="s">
        <v>16</v>
      </c>
      <c r="D14" s="66">
        <v>45566</v>
      </c>
      <c r="E14" s="4">
        <v>100</v>
      </c>
      <c r="F14" s="4"/>
      <c r="G14" s="4"/>
      <c r="H14" s="4"/>
      <c r="I14" s="4"/>
      <c r="J14" s="4"/>
      <c r="K14" s="4"/>
      <c r="L14" s="4"/>
      <c r="M14" s="4"/>
      <c r="N14" s="4">
        <v>1</v>
      </c>
      <c r="O14" s="4"/>
      <c r="P14" s="4"/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0.01</v>
      </c>
      <c r="AD14" s="7" t="str">
        <f t="shared" si="13"/>
        <v/>
      </c>
      <c r="AE14" s="7" t="str">
        <f t="shared" si="14"/>
        <v/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284</v>
      </c>
      <c r="B15" t="s">
        <v>285</v>
      </c>
      <c r="C15" s="66" t="s">
        <v>16</v>
      </c>
      <c r="D15" s="66">
        <v>45567</v>
      </c>
      <c r="E15" s="4">
        <v>39</v>
      </c>
      <c r="F15" s="4"/>
      <c r="G15" s="4"/>
      <c r="H15" s="4"/>
      <c r="I15" s="4"/>
      <c r="J15" s="4"/>
      <c r="K15" s="4"/>
      <c r="L15" s="4"/>
      <c r="M15" s="4"/>
      <c r="N15" s="4">
        <v>2</v>
      </c>
      <c r="O15" s="4"/>
      <c r="P15" s="4"/>
      <c r="Q15" s="4"/>
      <c r="R15" s="4"/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5.128205128205128E-2</v>
      </c>
      <c r="AD15" s="7" t="str">
        <f t="shared" si="13"/>
        <v/>
      </c>
      <c r="AE15" s="7" t="str">
        <f t="shared" si="14"/>
        <v/>
      </c>
      <c r="AF15" s="7" t="str">
        <f t="shared" si="15"/>
        <v/>
      </c>
      <c r="AG15" s="7" t="str">
        <f t="shared" si="16"/>
        <v/>
      </c>
    </row>
    <row r="16" spans="1:33" ht="15" customHeight="1">
      <c r="A16" t="s">
        <v>284</v>
      </c>
      <c r="B16" t="s">
        <v>285</v>
      </c>
      <c r="C16" s="66" t="s">
        <v>16</v>
      </c>
      <c r="D16" s="66">
        <v>45580</v>
      </c>
      <c r="E16" s="4">
        <v>325</v>
      </c>
      <c r="F16" s="4"/>
      <c r="G16" s="4"/>
      <c r="H16" s="4"/>
      <c r="I16" s="4"/>
      <c r="J16" s="4"/>
      <c r="K16" s="4"/>
      <c r="L16" s="4"/>
      <c r="M16" s="4"/>
      <c r="N16" s="4">
        <v>11</v>
      </c>
      <c r="O16" s="4"/>
      <c r="P16" s="4"/>
      <c r="Q16" s="4"/>
      <c r="R16" s="4"/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3.3846153846153845E-2</v>
      </c>
      <c r="AD16" s="7" t="str">
        <f t="shared" si="13"/>
        <v/>
      </c>
      <c r="AE16" s="7" t="str">
        <f t="shared" si="14"/>
        <v/>
      </c>
      <c r="AF16" s="7" t="str">
        <f t="shared" si="15"/>
        <v/>
      </c>
      <c r="AG16" s="7" t="str">
        <f t="shared" si="16"/>
        <v/>
      </c>
    </row>
    <row r="17" spans="1:33" ht="15" customHeight="1">
      <c r="A17" t="s">
        <v>284</v>
      </c>
      <c r="B17" t="s">
        <v>285</v>
      </c>
      <c r="C17" s="66" t="s">
        <v>16</v>
      </c>
      <c r="D17" s="66">
        <v>45587</v>
      </c>
      <c r="E17" s="4">
        <v>445</v>
      </c>
      <c r="F17" s="4"/>
      <c r="G17" s="4"/>
      <c r="H17" s="4"/>
      <c r="I17" s="4"/>
      <c r="J17" s="4"/>
      <c r="K17" s="4"/>
      <c r="L17" s="4"/>
      <c r="M17" s="4"/>
      <c r="N17" s="4">
        <v>7</v>
      </c>
      <c r="O17" s="4"/>
      <c r="P17" s="4"/>
      <c r="Q17" s="4"/>
      <c r="R17" s="4"/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 t="str">
        <f t="shared" si="11"/>
        <v/>
      </c>
      <c r="AC17" s="7">
        <f t="shared" si="12"/>
        <v>1.5730337078651686E-2</v>
      </c>
      <c r="AD17" s="7" t="str">
        <f t="shared" si="13"/>
        <v/>
      </c>
      <c r="AE17" s="7" t="str">
        <f t="shared" si="14"/>
        <v/>
      </c>
      <c r="AF17" s="7" t="str">
        <f t="shared" si="15"/>
        <v/>
      </c>
      <c r="AG17" s="7" t="str">
        <f t="shared" si="16"/>
        <v/>
      </c>
    </row>
    <row r="18" spans="1:33" ht="15" customHeight="1">
      <c r="A18" t="s">
        <v>284</v>
      </c>
      <c r="B18" t="s">
        <v>285</v>
      </c>
      <c r="C18" s="66" t="s">
        <v>16</v>
      </c>
      <c r="D18" s="66">
        <v>45588</v>
      </c>
      <c r="E18" s="4">
        <v>604</v>
      </c>
      <c r="F18" s="4"/>
      <c r="G18" s="4"/>
      <c r="H18" s="4"/>
      <c r="I18" s="4"/>
      <c r="J18" s="4"/>
      <c r="K18" s="4"/>
      <c r="L18" s="4"/>
      <c r="M18" s="4">
        <v>1</v>
      </c>
      <c r="N18" s="4">
        <v>9</v>
      </c>
      <c r="O18" s="4"/>
      <c r="P18" s="4"/>
      <c r="Q18" s="4"/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>
        <f t="shared" si="11"/>
        <v>1.6556291390728477E-3</v>
      </c>
      <c r="AC18" s="7">
        <f t="shared" si="12"/>
        <v>1.4900662251655629E-2</v>
      </c>
      <c r="AD18" s="7" t="str">
        <f t="shared" si="13"/>
        <v/>
      </c>
      <c r="AE18" s="7" t="str">
        <f t="shared" si="14"/>
        <v/>
      </c>
      <c r="AF18" s="7" t="str">
        <f t="shared" si="15"/>
        <v/>
      </c>
      <c r="AG18" s="7" t="str">
        <f t="shared" si="16"/>
        <v/>
      </c>
    </row>
    <row r="19" spans="1:33" ht="15" customHeight="1">
      <c r="A19" t="s">
        <v>284</v>
      </c>
      <c r="B19" t="s">
        <v>285</v>
      </c>
      <c r="C19" s="66" t="s">
        <v>16</v>
      </c>
      <c r="D19" s="66">
        <v>45589</v>
      </c>
      <c r="E19" s="4">
        <v>323</v>
      </c>
      <c r="F19" s="4"/>
      <c r="G19" s="4"/>
      <c r="H19" s="4"/>
      <c r="I19" s="4"/>
      <c r="J19" s="4"/>
      <c r="K19" s="4"/>
      <c r="L19" s="4"/>
      <c r="M19" s="4"/>
      <c r="N19" s="4">
        <v>4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1.238390092879257E-2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284</v>
      </c>
      <c r="B20" t="s">
        <v>285</v>
      </c>
      <c r="C20" s="66" t="s">
        <v>16</v>
      </c>
      <c r="D20" s="66">
        <v>45595</v>
      </c>
      <c r="E20" s="4">
        <v>657</v>
      </c>
      <c r="F20" s="4"/>
      <c r="G20" s="4"/>
      <c r="H20" s="4"/>
      <c r="I20" s="4"/>
      <c r="J20" s="4"/>
      <c r="K20" s="4"/>
      <c r="L20" s="4"/>
      <c r="M20" s="4">
        <v>1</v>
      </c>
      <c r="N20" s="4">
        <v>17</v>
      </c>
      <c r="O20" s="4"/>
      <c r="P20" s="4"/>
      <c r="Q20" s="4"/>
      <c r="R20" s="4"/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>
        <f t="shared" si="11"/>
        <v>1.5220700152207001E-3</v>
      </c>
      <c r="AC20" s="7">
        <f t="shared" si="12"/>
        <v>2.5875190258751901E-2</v>
      </c>
      <c r="AD20" s="7" t="str">
        <f t="shared" si="13"/>
        <v/>
      </c>
      <c r="AE20" s="7" t="str">
        <f t="shared" si="14"/>
        <v/>
      </c>
      <c r="AF20" s="7" t="str">
        <f t="shared" si="15"/>
        <v/>
      </c>
      <c r="AG20" s="7" t="str">
        <f t="shared" si="16"/>
        <v/>
      </c>
    </row>
    <row r="21" spans="1:33" ht="15" customHeight="1">
      <c r="A21" t="s">
        <v>284</v>
      </c>
      <c r="B21" t="s">
        <v>285</v>
      </c>
      <c r="C21" s="66" t="s">
        <v>16</v>
      </c>
      <c r="D21" s="66">
        <v>45596</v>
      </c>
      <c r="E21" s="4">
        <v>94</v>
      </c>
      <c r="F21" s="4"/>
      <c r="G21" s="4"/>
      <c r="H21" s="4"/>
      <c r="I21" s="4"/>
      <c r="J21" s="4"/>
      <c r="K21" s="4"/>
      <c r="L21" s="4">
        <v>2</v>
      </c>
      <c r="M21" s="4"/>
      <c r="N21" s="4">
        <v>1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>
        <f t="shared" si="10"/>
        <v>2.1276595744680851E-2</v>
      </c>
      <c r="AB21" s="7" t="str">
        <f t="shared" si="11"/>
        <v/>
      </c>
      <c r="AC21" s="7">
        <f t="shared" si="12"/>
        <v>1.0638297872340425E-2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284</v>
      </c>
      <c r="B22" t="s">
        <v>285</v>
      </c>
      <c r="C22" s="66" t="s">
        <v>16</v>
      </c>
      <c r="D22" s="66">
        <v>45600</v>
      </c>
      <c r="E22" s="4">
        <v>183</v>
      </c>
      <c r="F22" s="4"/>
      <c r="G22" s="4"/>
      <c r="H22" s="4"/>
      <c r="I22" s="4"/>
      <c r="J22" s="4"/>
      <c r="K22" s="4"/>
      <c r="L22" s="4"/>
      <c r="M22" s="4"/>
      <c r="N22" s="4">
        <v>1</v>
      </c>
      <c r="O22" s="4">
        <v>1</v>
      </c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 t="str">
        <f t="shared" si="11"/>
        <v/>
      </c>
      <c r="AC22" s="7">
        <f t="shared" si="12"/>
        <v>5.4644808743169399E-3</v>
      </c>
      <c r="AD22" s="7">
        <f t="shared" si="13"/>
        <v>5.4644808743169399E-3</v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284</v>
      </c>
      <c r="B23" t="s">
        <v>285</v>
      </c>
      <c r="C23" s="66" t="s">
        <v>16</v>
      </c>
      <c r="D23" s="66">
        <v>45601</v>
      </c>
      <c r="E23" s="4">
        <v>91</v>
      </c>
      <c r="F23" s="4"/>
      <c r="G23" s="4"/>
      <c r="H23" s="4"/>
      <c r="I23" s="4"/>
      <c r="J23" s="4"/>
      <c r="K23" s="4"/>
      <c r="L23" s="4"/>
      <c r="M23" s="4"/>
      <c r="N23" s="4">
        <v>2</v>
      </c>
      <c r="O23" s="4"/>
      <c r="P23" s="4"/>
      <c r="Q23" s="4"/>
      <c r="R23" s="4"/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 t="str">
        <f t="shared" si="11"/>
        <v/>
      </c>
      <c r="AC23" s="7">
        <f t="shared" si="12"/>
        <v>2.197802197802198E-2</v>
      </c>
      <c r="AD23" s="7" t="str">
        <f t="shared" si="13"/>
        <v/>
      </c>
      <c r="AE23" s="7" t="str">
        <f t="shared" si="14"/>
        <v/>
      </c>
      <c r="AF23" s="7" t="str">
        <f t="shared" si="15"/>
        <v/>
      </c>
      <c r="AG23" s="7" t="str">
        <f t="shared" si="16"/>
        <v/>
      </c>
    </row>
    <row r="24" spans="1:33" ht="15" customHeight="1">
      <c r="A24" t="s">
        <v>284</v>
      </c>
      <c r="B24" t="s">
        <v>285</v>
      </c>
      <c r="C24" s="66" t="s">
        <v>47</v>
      </c>
      <c r="D24" s="66">
        <v>45596</v>
      </c>
      <c r="E24" s="4">
        <v>99</v>
      </c>
      <c r="F24" s="4"/>
      <c r="G24" s="4"/>
      <c r="H24" s="4"/>
      <c r="I24" s="4"/>
      <c r="J24" s="4"/>
      <c r="K24" s="4"/>
      <c r="L24" s="4">
        <v>2</v>
      </c>
      <c r="M24" s="4"/>
      <c r="N24" s="4"/>
      <c r="O24" s="4"/>
      <c r="P24" s="4"/>
      <c r="Q24" s="4"/>
      <c r="R24" s="4"/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>
        <f t="shared" si="10"/>
        <v>2.0202020202020204E-2</v>
      </c>
      <c r="AB24" s="7" t="str">
        <f t="shared" si="11"/>
        <v/>
      </c>
      <c r="AC24" s="7" t="str">
        <f t="shared" si="12"/>
        <v/>
      </c>
      <c r="AD24" s="7" t="str">
        <f t="shared" si="13"/>
        <v/>
      </c>
      <c r="AE24" s="7" t="str">
        <f t="shared" si="14"/>
        <v/>
      </c>
      <c r="AF24" s="7" t="str">
        <f t="shared" si="15"/>
        <v/>
      </c>
      <c r="AG24" s="7" t="str">
        <f t="shared" si="16"/>
        <v/>
      </c>
    </row>
    <row r="25" spans="1:33" ht="15" customHeight="1">
      <c r="A25" t="s">
        <v>284</v>
      </c>
      <c r="B25" t="s">
        <v>285</v>
      </c>
      <c r="C25" s="66" t="s">
        <v>23</v>
      </c>
      <c r="D25" s="66">
        <v>45596</v>
      </c>
      <c r="E25" s="4">
        <v>164</v>
      </c>
      <c r="F25" s="4"/>
      <c r="G25" s="4"/>
      <c r="H25" s="4"/>
      <c r="I25" s="4"/>
      <c r="J25" s="4"/>
      <c r="K25" s="4"/>
      <c r="L25" s="4">
        <v>2</v>
      </c>
      <c r="M25" s="4"/>
      <c r="N25" s="4">
        <v>6</v>
      </c>
      <c r="O25" s="4"/>
      <c r="P25" s="4"/>
      <c r="Q25" s="4"/>
      <c r="R25" s="4"/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>
        <f t="shared" si="10"/>
        <v>1.2195121951219513E-2</v>
      </c>
      <c r="AB25" s="7" t="str">
        <f t="shared" si="11"/>
        <v/>
      </c>
      <c r="AC25" s="7">
        <f t="shared" si="12"/>
        <v>3.6585365853658534E-2</v>
      </c>
      <c r="AD25" s="7" t="str">
        <f t="shared" si="13"/>
        <v/>
      </c>
      <c r="AE25" s="7" t="str">
        <f t="shared" si="14"/>
        <v/>
      </c>
      <c r="AF25" s="7" t="str">
        <f t="shared" si="15"/>
        <v/>
      </c>
      <c r="AG25" s="7" t="str">
        <f t="shared" si="16"/>
        <v/>
      </c>
    </row>
    <row r="26" spans="1:33" ht="15" customHeight="1">
      <c r="A26" t="s">
        <v>284</v>
      </c>
      <c r="B26" t="s">
        <v>285</v>
      </c>
      <c r="C26" s="66" t="s">
        <v>25</v>
      </c>
      <c r="D26" s="66">
        <v>45523</v>
      </c>
      <c r="E26" s="4">
        <v>70</v>
      </c>
      <c r="F26" s="4"/>
      <c r="G26" s="4"/>
      <c r="H26" s="4"/>
      <c r="I26" s="4">
        <v>14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>
        <f t="shared" si="7"/>
        <v>0.2</v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 t="str">
        <f t="shared" si="11"/>
        <v/>
      </c>
      <c r="AC26" s="7" t="str">
        <f t="shared" si="12"/>
        <v/>
      </c>
      <c r="AD26" s="7" t="str">
        <f t="shared" si="13"/>
        <v/>
      </c>
      <c r="AE26" s="7" t="str">
        <f t="shared" si="14"/>
        <v/>
      </c>
      <c r="AF26" s="7" t="str">
        <f t="shared" si="15"/>
        <v/>
      </c>
      <c r="AG26" s="7" t="str">
        <f t="shared" si="16"/>
        <v/>
      </c>
    </row>
    <row r="27" spans="1:33" ht="15" customHeight="1">
      <c r="A27" t="s">
        <v>284</v>
      </c>
      <c r="B27" t="s">
        <v>285</v>
      </c>
      <c r="C27" s="66" t="s">
        <v>25</v>
      </c>
      <c r="D27" s="66">
        <v>45524</v>
      </c>
      <c r="E27" s="4">
        <v>58</v>
      </c>
      <c r="F27" s="4"/>
      <c r="G27" s="4"/>
      <c r="H27" s="4"/>
      <c r="I27" s="4">
        <v>11</v>
      </c>
      <c r="J27" s="4"/>
      <c r="K27" s="4"/>
      <c r="L27" s="4">
        <v>1</v>
      </c>
      <c r="M27" s="4"/>
      <c r="N27" s="4"/>
      <c r="O27" s="4"/>
      <c r="P27" s="4"/>
      <c r="Q27" s="4"/>
      <c r="R27" s="4"/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>
        <f t="shared" si="7"/>
        <v>0.18965517241379309</v>
      </c>
      <c r="Y27" s="7" t="str">
        <f t="shared" si="8"/>
        <v/>
      </c>
      <c r="Z27" s="7" t="str">
        <f t="shared" si="9"/>
        <v/>
      </c>
      <c r="AA27" s="7">
        <f t="shared" si="10"/>
        <v>1.7241379310344827E-2</v>
      </c>
      <c r="AB27" s="7" t="str">
        <f t="shared" si="11"/>
        <v/>
      </c>
      <c r="AC27" s="7" t="str">
        <f t="shared" si="12"/>
        <v/>
      </c>
      <c r="AD27" s="7" t="str">
        <f t="shared" si="13"/>
        <v/>
      </c>
      <c r="AE27" s="7" t="str">
        <f t="shared" si="14"/>
        <v/>
      </c>
      <c r="AF27" s="7" t="str">
        <f t="shared" si="15"/>
        <v/>
      </c>
      <c r="AG27" s="7" t="str">
        <f t="shared" si="16"/>
        <v/>
      </c>
    </row>
    <row r="28" spans="1:33">
      <c r="A28" t="s">
        <v>284</v>
      </c>
      <c r="B28" t="s">
        <v>285</v>
      </c>
      <c r="C28" s="66" t="s">
        <v>25</v>
      </c>
      <c r="D28" s="66">
        <v>45552</v>
      </c>
      <c r="E28" s="4">
        <v>45</v>
      </c>
      <c r="F28" s="4"/>
      <c r="G28" s="4"/>
      <c r="H28" s="4"/>
      <c r="I28" s="4">
        <v>10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>
        <f t="shared" si="7"/>
        <v>0.22222222222222221</v>
      </c>
      <c r="Y28" s="7" t="str">
        <f t="shared" si="8"/>
        <v/>
      </c>
      <c r="Z28" s="7" t="str">
        <f t="shared" si="9"/>
        <v/>
      </c>
      <c r="AA28" s="7" t="str">
        <f t="shared" si="10"/>
        <v/>
      </c>
      <c r="AB28" s="7" t="str">
        <f t="shared" si="11"/>
        <v/>
      </c>
      <c r="AC28" s="7" t="str">
        <f t="shared" si="12"/>
        <v/>
      </c>
      <c r="AD28" s="7" t="str">
        <f t="shared" si="13"/>
        <v/>
      </c>
      <c r="AE28" s="7" t="str">
        <f t="shared" si="14"/>
        <v/>
      </c>
      <c r="AF28" s="7" t="str">
        <f t="shared" si="15"/>
        <v/>
      </c>
      <c r="AG28" s="7" t="str">
        <f t="shared" si="16"/>
        <v/>
      </c>
    </row>
    <row r="29" spans="1:33">
      <c r="A29" t="s">
        <v>284</v>
      </c>
      <c r="B29" t="s">
        <v>285</v>
      </c>
      <c r="C29" s="66" t="s">
        <v>25</v>
      </c>
      <c r="D29" s="66">
        <v>45568</v>
      </c>
      <c r="E29" s="4">
        <v>255</v>
      </c>
      <c r="F29" s="4"/>
      <c r="G29" s="4"/>
      <c r="H29" s="4"/>
      <c r="I29" s="4">
        <v>72</v>
      </c>
      <c r="J29" s="4"/>
      <c r="K29" s="4"/>
      <c r="L29" s="4">
        <v>2</v>
      </c>
      <c r="M29" s="4"/>
      <c r="N29" s="4">
        <v>1</v>
      </c>
      <c r="O29" s="4"/>
      <c r="P29" s="4"/>
      <c r="Q29" s="4"/>
      <c r="R29" s="4"/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>
        <f t="shared" si="7"/>
        <v>0.28235294117647058</v>
      </c>
      <c r="Y29" s="7" t="str">
        <f t="shared" si="8"/>
        <v/>
      </c>
      <c r="Z29" s="7" t="str">
        <f t="shared" si="9"/>
        <v/>
      </c>
      <c r="AA29" s="7">
        <f t="shared" si="10"/>
        <v>7.8431372549019607E-3</v>
      </c>
      <c r="AB29" s="7" t="str">
        <f t="shared" si="11"/>
        <v/>
      </c>
      <c r="AC29" s="7">
        <f t="shared" si="12"/>
        <v>3.9215686274509803E-3</v>
      </c>
      <c r="AD29" s="7" t="str">
        <f t="shared" si="13"/>
        <v/>
      </c>
      <c r="AE29" s="7" t="str">
        <f t="shared" si="14"/>
        <v/>
      </c>
      <c r="AF29" s="7" t="str">
        <f t="shared" si="15"/>
        <v/>
      </c>
      <c r="AG29" s="7" t="str">
        <f t="shared" si="16"/>
        <v/>
      </c>
    </row>
    <row r="30" spans="1:33">
      <c r="A30" t="s">
        <v>284</v>
      </c>
      <c r="B30" t="s">
        <v>285</v>
      </c>
      <c r="C30" s="96" t="s">
        <v>11</v>
      </c>
      <c r="D30" s="97">
        <v>45581</v>
      </c>
      <c r="E30" s="96">
        <v>239</v>
      </c>
      <c r="F30" s="4"/>
      <c r="G30" s="4"/>
      <c r="H30" s="4"/>
      <c r="I30" s="4"/>
      <c r="J30" s="4"/>
      <c r="K30" s="4"/>
      <c r="L30" s="4"/>
      <c r="M30" s="4"/>
      <c r="N30" s="4">
        <v>3</v>
      </c>
      <c r="O30" s="4"/>
      <c r="P30" s="4"/>
      <c r="Q30" s="4"/>
      <c r="R30" s="4"/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1.2552301255230125E-2</v>
      </c>
      <c r="AD30" s="7" t="str">
        <f t="shared" si="13"/>
        <v/>
      </c>
      <c r="AE30" s="7" t="str">
        <f t="shared" si="14"/>
        <v/>
      </c>
      <c r="AF30" s="7" t="str">
        <f t="shared" si="15"/>
        <v/>
      </c>
      <c r="AG30" s="7" t="str">
        <f t="shared" si="16"/>
        <v/>
      </c>
    </row>
    <row r="31" spans="1:33">
      <c r="A31" t="s">
        <v>284</v>
      </c>
      <c r="B31" t="s">
        <v>285</v>
      </c>
      <c r="C31" s="4" t="s">
        <v>132</v>
      </c>
      <c r="D31" s="66">
        <v>45579</v>
      </c>
      <c r="E31" s="4">
        <v>9</v>
      </c>
      <c r="F31" s="4"/>
      <c r="G31" s="4"/>
      <c r="H31" s="4"/>
      <c r="I31" s="4"/>
      <c r="J31" s="4"/>
      <c r="K31" s="4"/>
      <c r="L31" s="4"/>
      <c r="M31" s="4"/>
      <c r="N31" s="4">
        <v>1</v>
      </c>
      <c r="O31" s="4"/>
      <c r="P31" s="4"/>
      <c r="Q31" s="4"/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>
        <f t="shared" si="12"/>
        <v>0.1111111111111111</v>
      </c>
      <c r="AD31" s="7" t="str">
        <f t="shared" si="13"/>
        <v/>
      </c>
      <c r="AE31" s="7" t="str">
        <f t="shared" si="14"/>
        <v/>
      </c>
      <c r="AF31" s="7" t="str">
        <f t="shared" si="15"/>
        <v/>
      </c>
      <c r="AG31" s="7" t="str">
        <f t="shared" si="16"/>
        <v/>
      </c>
    </row>
    <row r="32" spans="1:33">
      <c r="A32" t="s">
        <v>284</v>
      </c>
      <c r="B32" t="s">
        <v>285</v>
      </c>
      <c r="C32" s="4" t="s">
        <v>18</v>
      </c>
      <c r="D32" s="66">
        <v>45539</v>
      </c>
      <c r="E32" s="4">
        <v>109</v>
      </c>
      <c r="F32" s="4"/>
      <c r="G32" s="4"/>
      <c r="H32" s="4"/>
      <c r="I32" s="4"/>
      <c r="J32" s="4"/>
      <c r="K32" s="4"/>
      <c r="L32" s="4">
        <v>3</v>
      </c>
      <c r="M32" s="4"/>
      <c r="N32" s="4">
        <v>2</v>
      </c>
      <c r="O32" s="4"/>
      <c r="P32" s="4"/>
      <c r="Q32" s="4"/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>
        <f t="shared" si="10"/>
        <v>2.7522935779816515E-2</v>
      </c>
      <c r="AB32" s="7" t="str">
        <f t="shared" si="11"/>
        <v/>
      </c>
      <c r="AC32" s="7">
        <f t="shared" si="12"/>
        <v>1.834862385321101E-2</v>
      </c>
      <c r="AD32" s="7" t="str">
        <f t="shared" si="13"/>
        <v/>
      </c>
      <c r="AE32" s="7" t="str">
        <f t="shared" si="14"/>
        <v/>
      </c>
      <c r="AF32" s="7" t="str">
        <f t="shared" si="15"/>
        <v/>
      </c>
      <c r="AG32" s="7" t="str">
        <f t="shared" si="16"/>
        <v/>
      </c>
    </row>
    <row r="33" spans="1:33">
      <c r="A33" t="s">
        <v>284</v>
      </c>
      <c r="B33" t="s">
        <v>285</v>
      </c>
      <c r="C33" s="4" t="s">
        <v>18</v>
      </c>
      <c r="D33" s="66">
        <v>45551</v>
      </c>
      <c r="E33" s="4">
        <v>74</v>
      </c>
      <c r="F33" s="4"/>
      <c r="G33" s="4"/>
      <c r="H33" s="4"/>
      <c r="I33" s="4"/>
      <c r="J33" s="4"/>
      <c r="K33" s="4"/>
      <c r="L33" s="4">
        <v>2</v>
      </c>
      <c r="M33" s="4"/>
      <c r="N33" s="4">
        <v>3</v>
      </c>
      <c r="O33" s="4"/>
      <c r="P33" s="4"/>
      <c r="Q33" s="4"/>
      <c r="R33" s="4"/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2.7027027027027029E-2</v>
      </c>
      <c r="AB33" s="7" t="str">
        <f t="shared" si="11"/>
        <v/>
      </c>
      <c r="AC33" s="7">
        <f t="shared" si="12"/>
        <v>4.0540540540540543E-2</v>
      </c>
      <c r="AD33" s="7" t="str">
        <f t="shared" si="13"/>
        <v/>
      </c>
      <c r="AE33" s="7" t="str">
        <f t="shared" si="14"/>
        <v/>
      </c>
      <c r="AF33" s="7" t="str">
        <f t="shared" si="15"/>
        <v/>
      </c>
      <c r="AG33" s="7" t="str">
        <f t="shared" si="16"/>
        <v/>
      </c>
    </row>
    <row r="34" spans="1:33">
      <c r="A34" t="s">
        <v>284</v>
      </c>
      <c r="B34" t="s">
        <v>285</v>
      </c>
      <c r="C34" s="4" t="s">
        <v>18</v>
      </c>
      <c r="D34" s="66">
        <v>45552</v>
      </c>
      <c r="E34" s="4">
        <v>91</v>
      </c>
      <c r="F34" s="4"/>
      <c r="G34" s="4"/>
      <c r="H34" s="4"/>
      <c r="I34" s="4"/>
      <c r="J34" s="4"/>
      <c r="K34" s="4"/>
      <c r="L34" s="4">
        <v>2</v>
      </c>
      <c r="M34" s="4"/>
      <c r="N34" s="4">
        <v>1</v>
      </c>
      <c r="O34" s="4"/>
      <c r="P34" s="4"/>
      <c r="Q34" s="4"/>
      <c r="R34" s="4"/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 t="str">
        <f t="shared" si="7"/>
        <v/>
      </c>
      <c r="Y34" s="7" t="str">
        <f t="shared" si="8"/>
        <v/>
      </c>
      <c r="Z34" s="7" t="str">
        <f t="shared" si="9"/>
        <v/>
      </c>
      <c r="AA34" s="7">
        <f t="shared" si="10"/>
        <v>2.197802197802198E-2</v>
      </c>
      <c r="AB34" s="7" t="str">
        <f t="shared" si="11"/>
        <v/>
      </c>
      <c r="AC34" s="7">
        <f t="shared" si="12"/>
        <v>1.098901098901099E-2</v>
      </c>
      <c r="AD34" s="7" t="str">
        <f t="shared" si="13"/>
        <v/>
      </c>
      <c r="AE34" s="7" t="str">
        <f t="shared" si="14"/>
        <v/>
      </c>
      <c r="AF34" s="7" t="str">
        <f t="shared" si="15"/>
        <v/>
      </c>
      <c r="AG34" s="7" t="str">
        <f t="shared" si="16"/>
        <v/>
      </c>
    </row>
    <row r="35" spans="1:33">
      <c r="A35" t="s">
        <v>284</v>
      </c>
      <c r="B35" t="s">
        <v>285</v>
      </c>
      <c r="C35" s="4" t="s">
        <v>18</v>
      </c>
      <c r="D35" s="66">
        <v>45553</v>
      </c>
      <c r="E35" s="4">
        <v>21</v>
      </c>
      <c r="F35" s="4"/>
      <c r="G35" s="4"/>
      <c r="H35" s="4"/>
      <c r="I35" s="4"/>
      <c r="J35" s="4"/>
      <c r="K35" s="4"/>
      <c r="L35" s="4">
        <v>1</v>
      </c>
      <c r="M35" s="4"/>
      <c r="N35" s="4"/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 t="str">
        <f t="shared" si="7"/>
        <v/>
      </c>
      <c r="Y35" s="7" t="str">
        <f t="shared" si="8"/>
        <v/>
      </c>
      <c r="Z35" s="7" t="str">
        <f t="shared" si="9"/>
        <v/>
      </c>
      <c r="AA35" s="7">
        <f t="shared" si="10"/>
        <v>4.7619047619047616E-2</v>
      </c>
      <c r="AB35" s="7" t="str">
        <f t="shared" si="11"/>
        <v/>
      </c>
      <c r="AC35" s="7" t="str">
        <f t="shared" si="12"/>
        <v/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284</v>
      </c>
      <c r="B36" t="s">
        <v>285</v>
      </c>
      <c r="C36" s="4" t="s">
        <v>18</v>
      </c>
      <c r="D36" s="66">
        <v>45554</v>
      </c>
      <c r="E36" s="4">
        <v>94</v>
      </c>
      <c r="F36" s="4"/>
      <c r="G36" s="4">
        <v>5</v>
      </c>
      <c r="H36" s="4"/>
      <c r="I36" s="4"/>
      <c r="J36" s="4"/>
      <c r="K36" s="4"/>
      <c r="L36" s="4"/>
      <c r="M36" s="4"/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>
        <f t="shared" si="5"/>
        <v>5.3191489361702128E-2</v>
      </c>
      <c r="W36" s="7" t="str">
        <f t="shared" si="6"/>
        <v/>
      </c>
      <c r="X36" s="7" t="str">
        <f t="shared" si="7"/>
        <v/>
      </c>
      <c r="Y36" s="7" t="str">
        <f t="shared" si="8"/>
        <v/>
      </c>
      <c r="Z36" s="7" t="str">
        <f t="shared" si="9"/>
        <v/>
      </c>
      <c r="AA36" s="7" t="str">
        <f t="shared" si="10"/>
        <v/>
      </c>
      <c r="AB36" s="7" t="str">
        <f t="shared" si="11"/>
        <v/>
      </c>
      <c r="AC36" s="7">
        <f t="shared" si="12"/>
        <v>1.0638297872340425E-2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284</v>
      </c>
      <c r="B37" t="s">
        <v>285</v>
      </c>
      <c r="C37" s="4" t="s">
        <v>18</v>
      </c>
      <c r="D37" s="66">
        <v>45558</v>
      </c>
      <c r="E37" s="4">
        <v>325</v>
      </c>
      <c r="F37" s="4">
        <v>6</v>
      </c>
      <c r="G37" s="4">
        <v>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7">
        <f t="shared" ref="U37" si="17">IF(F37=0,"",F37/$E37)</f>
        <v>1.8461538461538463E-2</v>
      </c>
      <c r="V37" s="7">
        <f t="shared" ref="V37" si="18">IF(G37=0,"",G37/$E37)</f>
        <v>9.2307692307692316E-3</v>
      </c>
      <c r="W37" s="7" t="str">
        <f t="shared" ref="W37" si="19">IF(H37=0,"",H37/$E37)</f>
        <v/>
      </c>
      <c r="X37" s="7" t="str">
        <f t="shared" ref="X37" si="20">IF(I37=0,"",I37/$E37)</f>
        <v/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 t="str">
        <f t="shared" ref="AA37" si="23">IF(L37=0,"",L37/$E37)</f>
        <v/>
      </c>
      <c r="AB37" s="7" t="str">
        <f t="shared" ref="AB37" si="24">IF(M37=0,"",M37/$E37)</f>
        <v/>
      </c>
      <c r="AC37" s="7" t="str">
        <f t="shared" ref="AC37" si="25">IF(N37=0,"",N37/$E37)</f>
        <v/>
      </c>
      <c r="AD37" s="7" t="str">
        <f t="shared" ref="AD37" si="26">IF(O37=0,"",O37/$E37)</f>
        <v/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284</v>
      </c>
      <c r="B38" t="s">
        <v>285</v>
      </c>
      <c r="C38" s="4" t="s">
        <v>18</v>
      </c>
      <c r="D38" s="66">
        <v>45561</v>
      </c>
      <c r="E38" s="4">
        <v>10</v>
      </c>
      <c r="F38" s="4"/>
      <c r="G38" s="4"/>
      <c r="H38" s="4"/>
      <c r="I38" s="4"/>
      <c r="J38" s="4"/>
      <c r="K38" s="4"/>
      <c r="L38" s="4"/>
      <c r="M38" s="4"/>
      <c r="N38" s="4">
        <v>1</v>
      </c>
      <c r="O38" s="4"/>
      <c r="P38" s="4"/>
      <c r="Q38" s="4"/>
      <c r="R38" s="4"/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 t="str">
        <f t="shared" ref="X38" si="33">IF(I38=0,"",I38/$E38)</f>
        <v/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 t="str">
        <f t="shared" ref="AA38" si="36">IF(L38=0,"",L38/$E38)</f>
        <v/>
      </c>
      <c r="AB38" s="7" t="str">
        <f t="shared" ref="AB38" si="37">IF(M38=0,"",M38/$E38)</f>
        <v/>
      </c>
      <c r="AC38" s="7">
        <f t="shared" ref="AC38" si="38">IF(N38=0,"",N38/$E38)</f>
        <v>0.1</v>
      </c>
      <c r="AD38" s="7" t="str">
        <f t="shared" ref="AD38" si="39">IF(O38=0,"",O38/$E38)</f>
        <v/>
      </c>
      <c r="AE38" s="7" t="str">
        <f t="shared" ref="AE38" si="40">IF(P38=0,"",P38/$E38)</f>
        <v/>
      </c>
      <c r="AF38" s="7" t="str">
        <f t="shared" ref="AF38" si="41">IF(Q38=0,"",Q38/$E38)</f>
        <v/>
      </c>
      <c r="AG38" s="7" t="str">
        <f t="shared" ref="AG38" si="42">IF(R38=0,"",R38/$E38)</f>
        <v/>
      </c>
    </row>
    <row r="39" spans="1:33">
      <c r="A39" t="s">
        <v>284</v>
      </c>
      <c r="B39" t="s">
        <v>285</v>
      </c>
      <c r="C39" s="4" t="s">
        <v>18</v>
      </c>
      <c r="D39" s="66">
        <v>45572</v>
      </c>
      <c r="E39" s="4">
        <v>452</v>
      </c>
      <c r="F39" s="4"/>
      <c r="G39" s="4"/>
      <c r="H39" s="4"/>
      <c r="I39" s="4">
        <v>1</v>
      </c>
      <c r="J39" s="4"/>
      <c r="K39" s="4"/>
      <c r="L39" s="4">
        <v>10</v>
      </c>
      <c r="M39" s="4"/>
      <c r="N39" s="4">
        <v>10</v>
      </c>
      <c r="O39" s="4"/>
      <c r="P39" s="4"/>
      <c r="Q39" s="4"/>
      <c r="R39" s="4"/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>
        <f t="shared" ref="X39:X46" si="46">IF(I39=0,"",I39/$E39)</f>
        <v>2.2123893805309734E-3</v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>
        <f t="shared" ref="AA39:AA46" si="49">IF(L39=0,"",L39/$E39)</f>
        <v>2.2123893805309734E-2</v>
      </c>
      <c r="AB39" s="7" t="str">
        <f t="shared" ref="AB39:AB46" si="50">IF(M39=0,"",M39/$E39)</f>
        <v/>
      </c>
      <c r="AC39" s="7">
        <f t="shared" ref="AC39:AC46" si="51">IF(N39=0,"",N39/$E39)</f>
        <v>2.2123893805309734E-2</v>
      </c>
      <c r="AD39" s="7" t="str">
        <f t="shared" ref="AD39:AD46" si="52">IF(O39=0,"",O39/$E39)</f>
        <v/>
      </c>
      <c r="AE39" s="7" t="str">
        <f t="shared" ref="AE39:AE46" si="53">IF(P39=0,"",P39/$E39)</f>
        <v/>
      </c>
      <c r="AF39" s="7" t="str">
        <f t="shared" ref="AF39:AF46" si="54">IF(Q39=0,"",Q39/$E39)</f>
        <v/>
      </c>
      <c r="AG39" s="7" t="str">
        <f t="shared" ref="AG39:AG46" si="55">IF(R39=0,"",R39/$E39)</f>
        <v/>
      </c>
    </row>
    <row r="40" spans="1:33">
      <c r="A40" t="s">
        <v>284</v>
      </c>
      <c r="B40" t="s">
        <v>285</v>
      </c>
      <c r="C40" s="4" t="s">
        <v>18</v>
      </c>
      <c r="D40" s="66">
        <v>45574</v>
      </c>
      <c r="E40" s="4">
        <v>97</v>
      </c>
      <c r="F40" s="4"/>
      <c r="G40" s="4"/>
      <c r="H40" s="4"/>
      <c r="I40" s="4"/>
      <c r="J40" s="4"/>
      <c r="K40" s="4"/>
      <c r="L40" s="4">
        <v>1</v>
      </c>
      <c r="M40" s="4"/>
      <c r="N40" s="4"/>
      <c r="O40" s="4"/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>
        <f t="shared" si="49"/>
        <v>1.0309278350515464E-2</v>
      </c>
      <c r="AB40" s="7" t="str">
        <f t="shared" si="50"/>
        <v/>
      </c>
      <c r="AC40" s="7" t="str">
        <f t="shared" si="51"/>
        <v/>
      </c>
      <c r="AD40" s="7" t="str">
        <f t="shared" si="52"/>
        <v/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284</v>
      </c>
      <c r="B41" t="s">
        <v>285</v>
      </c>
      <c r="C41" s="4" t="s">
        <v>18</v>
      </c>
      <c r="D41" s="66">
        <v>45575</v>
      </c>
      <c r="E41" s="4">
        <v>687</v>
      </c>
      <c r="F41" s="4"/>
      <c r="G41" s="4"/>
      <c r="H41" s="4"/>
      <c r="I41" s="4">
        <v>2</v>
      </c>
      <c r="J41" s="4">
        <v>1</v>
      </c>
      <c r="K41" s="4">
        <v>1</v>
      </c>
      <c r="L41" s="4">
        <v>28</v>
      </c>
      <c r="M41" s="4"/>
      <c r="N41" s="4">
        <v>7</v>
      </c>
      <c r="O41" s="4"/>
      <c r="P41" s="4"/>
      <c r="Q41" s="4"/>
      <c r="R41" s="4"/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>
        <f t="shared" si="46"/>
        <v>2.911208151382824E-3</v>
      </c>
      <c r="Y41" s="7">
        <f t="shared" si="47"/>
        <v>1.455604075691412E-3</v>
      </c>
      <c r="Z41" s="7">
        <f t="shared" si="48"/>
        <v>1.455604075691412E-3</v>
      </c>
      <c r="AA41" s="7">
        <f t="shared" si="49"/>
        <v>4.0756914119359534E-2</v>
      </c>
      <c r="AB41" s="7" t="str">
        <f t="shared" si="50"/>
        <v/>
      </c>
      <c r="AC41" s="7">
        <f t="shared" si="51"/>
        <v>1.0189228529839884E-2</v>
      </c>
      <c r="AD41" s="7" t="str">
        <f t="shared" si="52"/>
        <v/>
      </c>
      <c r="AE41" s="7" t="str">
        <f t="shared" si="53"/>
        <v/>
      </c>
      <c r="AF41" s="7" t="str">
        <f t="shared" si="54"/>
        <v/>
      </c>
      <c r="AG41" s="7" t="str">
        <f t="shared" si="55"/>
        <v/>
      </c>
    </row>
    <row r="42" spans="1:33">
      <c r="A42" t="s">
        <v>284</v>
      </c>
      <c r="B42" t="s">
        <v>285</v>
      </c>
      <c r="C42" s="4" t="s">
        <v>18</v>
      </c>
      <c r="D42" s="66">
        <v>45579</v>
      </c>
      <c r="E42" s="4">
        <v>24</v>
      </c>
      <c r="F42" s="4"/>
      <c r="G42" s="4"/>
      <c r="H42" s="4"/>
      <c r="I42" s="4"/>
      <c r="J42" s="4"/>
      <c r="K42" s="4"/>
      <c r="L42" s="4">
        <v>2</v>
      </c>
      <c r="M42" s="4"/>
      <c r="N42" s="4">
        <v>1</v>
      </c>
      <c r="O42" s="4"/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>
        <f t="shared" si="49"/>
        <v>8.3333333333333329E-2</v>
      </c>
      <c r="AB42" s="7" t="str">
        <f t="shared" si="50"/>
        <v/>
      </c>
      <c r="AC42" s="7">
        <f t="shared" si="51"/>
        <v>4.1666666666666664E-2</v>
      </c>
      <c r="AD42" s="7" t="str">
        <f t="shared" si="52"/>
        <v/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284</v>
      </c>
      <c r="B43" t="s">
        <v>285</v>
      </c>
      <c r="C43" s="4" t="s">
        <v>18</v>
      </c>
      <c r="D43" s="66">
        <v>45582</v>
      </c>
      <c r="E43" s="4">
        <v>96</v>
      </c>
      <c r="F43" s="4"/>
      <c r="G43" s="4"/>
      <c r="H43" s="4"/>
      <c r="I43" s="4"/>
      <c r="J43" s="4"/>
      <c r="K43" s="4"/>
      <c r="L43" s="4">
        <v>3</v>
      </c>
      <c r="M43" s="4"/>
      <c r="N43" s="4">
        <v>1</v>
      </c>
      <c r="O43" s="4"/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>
        <f t="shared" si="49"/>
        <v>3.125E-2</v>
      </c>
      <c r="AB43" s="7" t="str">
        <f t="shared" si="50"/>
        <v/>
      </c>
      <c r="AC43" s="7">
        <f t="shared" si="51"/>
        <v>1.0416666666666666E-2</v>
      </c>
      <c r="AD43" s="7" t="str">
        <f t="shared" si="52"/>
        <v/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284</v>
      </c>
      <c r="B44" t="s">
        <v>285</v>
      </c>
      <c r="C44" s="4" t="s">
        <v>18</v>
      </c>
      <c r="D44" s="66">
        <v>45586</v>
      </c>
      <c r="E44" s="4">
        <v>658</v>
      </c>
      <c r="F44" s="4"/>
      <c r="G44" s="4"/>
      <c r="H44" s="4"/>
      <c r="I44" s="4">
        <v>1</v>
      </c>
      <c r="J44" s="4"/>
      <c r="K44" s="4"/>
      <c r="L44" s="4">
        <v>17</v>
      </c>
      <c r="M44" s="4"/>
      <c r="N44" s="4">
        <v>11</v>
      </c>
      <c r="O44" s="4"/>
      <c r="P44" s="4"/>
      <c r="Q44" s="4"/>
      <c r="R44" s="4"/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>
        <f t="shared" si="46"/>
        <v>1.5197568389057751E-3</v>
      </c>
      <c r="Y44" s="7" t="str">
        <f t="shared" si="47"/>
        <v/>
      </c>
      <c r="Z44" s="7" t="str">
        <f t="shared" si="48"/>
        <v/>
      </c>
      <c r="AA44" s="7">
        <f t="shared" si="49"/>
        <v>2.5835866261398176E-2</v>
      </c>
      <c r="AB44" s="7" t="str">
        <f t="shared" si="50"/>
        <v/>
      </c>
      <c r="AC44" s="7">
        <f t="shared" si="51"/>
        <v>1.6717325227963525E-2</v>
      </c>
      <c r="AD44" s="7" t="str">
        <f t="shared" si="52"/>
        <v/>
      </c>
      <c r="AE44" s="7" t="str">
        <f t="shared" si="53"/>
        <v/>
      </c>
      <c r="AF44" s="7" t="str">
        <f t="shared" si="54"/>
        <v/>
      </c>
      <c r="AG44" s="7" t="str">
        <f t="shared" si="55"/>
        <v/>
      </c>
    </row>
    <row r="45" spans="1:33">
      <c r="A45" t="s">
        <v>284</v>
      </c>
      <c r="B45" t="s">
        <v>285</v>
      </c>
      <c r="C45" s="4" t="s">
        <v>18</v>
      </c>
      <c r="D45" s="66">
        <v>45593</v>
      </c>
      <c r="E45" s="4">
        <v>630</v>
      </c>
      <c r="F45" s="4"/>
      <c r="G45" s="4"/>
      <c r="H45" s="4"/>
      <c r="I45" s="4">
        <v>2</v>
      </c>
      <c r="J45" s="4"/>
      <c r="K45" s="4"/>
      <c r="L45" s="4">
        <v>22</v>
      </c>
      <c r="M45" s="4"/>
      <c r="N45" s="4">
        <v>7</v>
      </c>
      <c r="O45" s="4"/>
      <c r="P45" s="4"/>
      <c r="Q45" s="4"/>
      <c r="R45" s="4"/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>
        <f t="shared" si="46"/>
        <v>3.1746031746031746E-3</v>
      </c>
      <c r="Y45" s="7" t="str">
        <f t="shared" si="47"/>
        <v/>
      </c>
      <c r="Z45" s="7" t="str">
        <f t="shared" si="48"/>
        <v/>
      </c>
      <c r="AA45" s="7">
        <f t="shared" si="49"/>
        <v>3.4920634920634921E-2</v>
      </c>
      <c r="AB45" s="7" t="str">
        <f t="shared" si="50"/>
        <v/>
      </c>
      <c r="AC45" s="7">
        <f t="shared" si="51"/>
        <v>1.1111111111111112E-2</v>
      </c>
      <c r="AD45" s="7" t="str">
        <f t="shared" si="52"/>
        <v/>
      </c>
      <c r="AE45" s="7" t="str">
        <f t="shared" si="53"/>
        <v/>
      </c>
      <c r="AF45" s="7" t="str">
        <f t="shared" si="54"/>
        <v/>
      </c>
      <c r="AG45" s="7" t="str">
        <f t="shared" si="55"/>
        <v/>
      </c>
    </row>
    <row r="46" spans="1:33">
      <c r="A46" t="s">
        <v>284</v>
      </c>
      <c r="B46" t="s">
        <v>285</v>
      </c>
      <c r="C46" s="4" t="s">
        <v>18</v>
      </c>
      <c r="D46" s="66">
        <v>45596</v>
      </c>
      <c r="E46" s="4">
        <v>95</v>
      </c>
      <c r="F46" s="4"/>
      <c r="G46" s="4"/>
      <c r="H46" s="4"/>
      <c r="I46" s="4"/>
      <c r="J46" s="4"/>
      <c r="K46" s="4"/>
      <c r="L46" s="4">
        <v>2</v>
      </c>
      <c r="M46" s="4"/>
      <c r="N46" s="4"/>
      <c r="O46" s="4"/>
      <c r="P46" s="4"/>
      <c r="Q46" s="4"/>
      <c r="R46" s="4"/>
      <c r="S46" s="4"/>
      <c r="T46" s="4"/>
      <c r="U46" s="7" t="str">
        <f t="shared" si="43"/>
        <v/>
      </c>
      <c r="V46" s="7" t="str">
        <f t="shared" si="44"/>
        <v/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2.1052631578947368E-2</v>
      </c>
      <c r="AB46" s="7" t="str">
        <f t="shared" si="50"/>
        <v/>
      </c>
      <c r="AC46" s="7" t="str">
        <f t="shared" si="51"/>
        <v/>
      </c>
      <c r="AD46" s="7" t="str">
        <f t="shared" si="52"/>
        <v/>
      </c>
      <c r="AE46" s="7" t="str">
        <f t="shared" si="53"/>
        <v/>
      </c>
      <c r="AF46" s="7" t="str">
        <f t="shared" si="54"/>
        <v/>
      </c>
      <c r="AG46" s="7" t="str">
        <f t="shared" si="55"/>
        <v/>
      </c>
    </row>
    <row r="47" spans="1:33">
      <c r="A47" t="s">
        <v>284</v>
      </c>
      <c r="B47" t="s">
        <v>285</v>
      </c>
      <c r="C47" s="4" t="s">
        <v>18</v>
      </c>
      <c r="D47" s="66">
        <v>45601</v>
      </c>
      <c r="E47" s="4">
        <v>201</v>
      </c>
      <c r="F47" s="4"/>
      <c r="G47" s="4"/>
      <c r="H47" s="4"/>
      <c r="I47" s="4"/>
      <c r="J47" s="4"/>
      <c r="K47" s="4"/>
      <c r="L47" s="4">
        <v>5</v>
      </c>
      <c r="M47" s="4"/>
      <c r="N47" s="4">
        <v>1</v>
      </c>
      <c r="O47" s="4"/>
      <c r="P47" s="4"/>
      <c r="Q47" s="4"/>
      <c r="R47" s="4"/>
      <c r="S47" s="4"/>
      <c r="T47" s="4"/>
      <c r="U47" s="7" t="str">
        <f t="shared" ref="U47:U51" si="56">IF(F47=0,"",F47/$E47)</f>
        <v/>
      </c>
      <c r="V47" s="7" t="str">
        <f t="shared" ref="V47:V51" si="57">IF(G47=0,"",G47/$E47)</f>
        <v/>
      </c>
      <c r="W47" s="7" t="str">
        <f t="shared" ref="W47:W51" si="58">IF(H47=0,"",H47/$E47)</f>
        <v/>
      </c>
      <c r="X47" s="7" t="str">
        <f t="shared" ref="X47:X51" si="59">IF(I47=0,"",I47/$E47)</f>
        <v/>
      </c>
      <c r="Y47" s="7" t="str">
        <f t="shared" ref="Y47:Y51" si="60">IF(J47=0,"",J47/$E47)</f>
        <v/>
      </c>
      <c r="Z47" s="7" t="str">
        <f t="shared" ref="Z47:Z51" si="61">IF(K47=0,"",K47/$E47)</f>
        <v/>
      </c>
      <c r="AA47" s="7">
        <f t="shared" ref="AA47:AA51" si="62">IF(L47=0,"",L47/$E47)</f>
        <v>2.4875621890547265E-2</v>
      </c>
      <c r="AB47" s="7" t="str">
        <f t="shared" ref="AB47:AB51" si="63">IF(M47=0,"",M47/$E47)</f>
        <v/>
      </c>
      <c r="AC47" s="7">
        <f t="shared" ref="AC47:AC51" si="64">IF(N47=0,"",N47/$E47)</f>
        <v>4.9751243781094526E-3</v>
      </c>
      <c r="AD47" s="7" t="str">
        <f t="shared" ref="AD47:AD51" si="65">IF(O47=0,"",O47/$E47)</f>
        <v/>
      </c>
      <c r="AE47" s="7" t="str">
        <f t="shared" ref="AE47:AE51" si="66">IF(P47=0,"",P47/$E47)</f>
        <v/>
      </c>
      <c r="AF47" s="7" t="str">
        <f t="shared" ref="AF47:AF51" si="67">IF(Q47=0,"",Q47/$E47)</f>
        <v/>
      </c>
      <c r="AG47" s="7" t="str">
        <f t="shared" ref="AG47:AG51" si="68">IF(R47=0,"",R47/$E47)</f>
        <v/>
      </c>
    </row>
    <row r="48" spans="1:33">
      <c r="A48" t="s">
        <v>284</v>
      </c>
      <c r="B48" t="s">
        <v>285</v>
      </c>
      <c r="C48" s="4" t="s">
        <v>18</v>
      </c>
      <c r="D48" s="66">
        <v>45602</v>
      </c>
      <c r="E48" s="4">
        <v>35</v>
      </c>
      <c r="F48" s="4"/>
      <c r="G48" s="4"/>
      <c r="H48" s="4"/>
      <c r="I48" s="4"/>
      <c r="J48" s="4"/>
      <c r="K48" s="4"/>
      <c r="L48" s="4">
        <v>1</v>
      </c>
      <c r="M48" s="4"/>
      <c r="N48" s="4"/>
      <c r="O48" s="4"/>
      <c r="P48" s="4"/>
      <c r="Q48" s="4"/>
      <c r="R48" s="4"/>
      <c r="S48" s="4"/>
      <c r="T48" s="4"/>
      <c r="U48" s="7" t="str">
        <f t="shared" si="56"/>
        <v/>
      </c>
      <c r="V48" s="7" t="str">
        <f t="shared" si="57"/>
        <v/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>
        <f t="shared" si="62"/>
        <v>2.8571428571428571E-2</v>
      </c>
      <c r="AB48" s="7" t="str">
        <f t="shared" si="63"/>
        <v/>
      </c>
      <c r="AC48" s="7" t="str">
        <f t="shared" si="64"/>
        <v/>
      </c>
      <c r="AD48" s="7" t="str">
        <f t="shared" si="65"/>
        <v/>
      </c>
      <c r="AE48" s="7" t="str">
        <f t="shared" si="66"/>
        <v/>
      </c>
      <c r="AF48" s="7" t="str">
        <f t="shared" si="67"/>
        <v/>
      </c>
      <c r="AG48" s="7" t="str">
        <f t="shared" si="68"/>
        <v/>
      </c>
    </row>
    <row r="49" spans="1:33">
      <c r="A49" t="s">
        <v>284</v>
      </c>
      <c r="B49" t="s">
        <v>285</v>
      </c>
      <c r="C49" s="4" t="s">
        <v>18</v>
      </c>
      <c r="D49" s="66">
        <v>45693</v>
      </c>
      <c r="E49" s="4">
        <v>2</v>
      </c>
      <c r="F49" s="4"/>
      <c r="G49" s="4"/>
      <c r="H49" s="4"/>
      <c r="I49" s="4"/>
      <c r="J49" s="4"/>
      <c r="K49" s="4"/>
      <c r="L49" s="4">
        <v>2</v>
      </c>
      <c r="M49" s="4"/>
      <c r="N49" s="4"/>
      <c r="O49" s="4"/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 t="str">
        <f t="shared" si="59"/>
        <v/>
      </c>
      <c r="Y49" s="7" t="str">
        <f t="shared" si="60"/>
        <v/>
      </c>
      <c r="Z49" s="7" t="str">
        <f t="shared" si="61"/>
        <v/>
      </c>
      <c r="AA49" s="7">
        <f t="shared" si="62"/>
        <v>1</v>
      </c>
      <c r="AB49" s="7" t="str">
        <f t="shared" si="63"/>
        <v/>
      </c>
      <c r="AC49" s="7" t="str">
        <f t="shared" si="64"/>
        <v/>
      </c>
      <c r="AD49" s="7" t="str">
        <f t="shared" si="65"/>
        <v/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 t="str">
        <f t="shared" si="59"/>
        <v/>
      </c>
      <c r="Y50" s="7" t="str">
        <f t="shared" si="60"/>
        <v/>
      </c>
      <c r="Z50" s="7" t="str">
        <f t="shared" si="61"/>
        <v/>
      </c>
      <c r="AA50" s="7" t="str">
        <f t="shared" si="62"/>
        <v/>
      </c>
      <c r="AB50" s="7" t="str">
        <f t="shared" si="63"/>
        <v/>
      </c>
      <c r="AC50" s="7" t="str">
        <f t="shared" si="64"/>
        <v/>
      </c>
      <c r="AD50" s="7" t="str">
        <f t="shared" si="65"/>
        <v/>
      </c>
      <c r="AE50" s="7" t="str">
        <f t="shared" si="66"/>
        <v/>
      </c>
      <c r="AF50" s="7" t="str">
        <f t="shared" si="67"/>
        <v/>
      </c>
      <c r="AG50" s="7" t="str">
        <f t="shared" si="68"/>
        <v/>
      </c>
    </row>
    <row r="51" spans="1:33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7" t="str">
        <f t="shared" si="56"/>
        <v/>
      </c>
      <c r="V51" s="7" t="str">
        <f t="shared" si="57"/>
        <v/>
      </c>
      <c r="W51" s="7" t="str">
        <f t="shared" si="58"/>
        <v/>
      </c>
      <c r="X51" s="7" t="str">
        <f t="shared" si="59"/>
        <v/>
      </c>
      <c r="Y51" s="7" t="str">
        <f t="shared" si="60"/>
        <v/>
      </c>
      <c r="Z51" s="7" t="str">
        <f t="shared" si="61"/>
        <v/>
      </c>
      <c r="AA51" s="7" t="str">
        <f t="shared" si="62"/>
        <v/>
      </c>
      <c r="AB51" s="7" t="str">
        <f t="shared" si="63"/>
        <v/>
      </c>
      <c r="AC51" s="7" t="str">
        <f t="shared" si="64"/>
        <v/>
      </c>
      <c r="AD51" s="7" t="str">
        <f t="shared" si="65"/>
        <v/>
      </c>
      <c r="AE51" s="7" t="str">
        <f t="shared" si="66"/>
        <v/>
      </c>
      <c r="AF51" s="7" t="str">
        <f t="shared" si="67"/>
        <v/>
      </c>
      <c r="AG51" s="7" t="str">
        <f t="shared" si="68"/>
        <v/>
      </c>
    </row>
    <row r="52" spans="1:33" ht="13.15">
      <c r="C52" s="4"/>
      <c r="D52" s="4"/>
      <c r="E52" s="22">
        <f>SUM(E3:E51)</f>
        <v>9073</v>
      </c>
      <c r="F52" s="22">
        <f t="shared" ref="F52:S52" si="69">SUM(F3:F51)</f>
        <v>6</v>
      </c>
      <c r="G52" s="22">
        <f t="shared" si="69"/>
        <v>8</v>
      </c>
      <c r="H52" s="22">
        <f t="shared" si="69"/>
        <v>4</v>
      </c>
      <c r="I52" s="22">
        <f t="shared" si="69"/>
        <v>113</v>
      </c>
      <c r="J52" s="22">
        <f t="shared" si="69"/>
        <v>1</v>
      </c>
      <c r="K52" s="22">
        <f t="shared" si="69"/>
        <v>1</v>
      </c>
      <c r="L52" s="22">
        <f t="shared" si="69"/>
        <v>114</v>
      </c>
      <c r="M52" s="22">
        <f t="shared" si="69"/>
        <v>2</v>
      </c>
      <c r="N52" s="22">
        <f t="shared" si="69"/>
        <v>137</v>
      </c>
      <c r="O52" s="22">
        <f t="shared" si="69"/>
        <v>1</v>
      </c>
      <c r="P52" s="22">
        <f t="shared" si="69"/>
        <v>0</v>
      </c>
      <c r="Q52" s="22">
        <f t="shared" si="69"/>
        <v>0</v>
      </c>
      <c r="R52" s="22">
        <f t="shared" si="69"/>
        <v>0</v>
      </c>
      <c r="S52" s="22">
        <f t="shared" si="69"/>
        <v>0</v>
      </c>
      <c r="T52" s="22">
        <f>SUM(F52:S52)</f>
        <v>387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3.796875" style="100" customWidth="1"/>
    <col min="12" max="17" width="5.1328125" customWidth="1"/>
    <col min="18" max="18" width="5.46484375" customWidth="1"/>
    <col min="19" max="19" width="6.19921875" customWidth="1"/>
    <col min="20" max="26" width="6.3984375" customWidth="1"/>
    <col min="27" max="28" width="5.86328125" bestFit="1" customWidth="1"/>
    <col min="29" max="32" width="5.59765625" customWidth="1"/>
  </cols>
  <sheetData>
    <row r="1" spans="1:32">
      <c r="A1" s="38" t="s">
        <v>297</v>
      </c>
      <c r="C1" s="14"/>
    </row>
    <row r="2" spans="1:32" ht="30.75" customHeight="1" thickBot="1">
      <c r="A2" s="2" t="s">
        <v>0</v>
      </c>
      <c r="B2" s="2" t="s">
        <v>7</v>
      </c>
      <c r="C2" s="11" t="s">
        <v>136</v>
      </c>
      <c r="D2" s="6" t="s">
        <v>8</v>
      </c>
      <c r="E2" s="101" t="s">
        <v>290</v>
      </c>
      <c r="F2" s="101" t="s">
        <v>291</v>
      </c>
      <c r="G2" s="101" t="s">
        <v>292</v>
      </c>
      <c r="H2" s="101" t="s">
        <v>293</v>
      </c>
      <c r="I2" s="101" t="s">
        <v>50</v>
      </c>
      <c r="J2" s="101" t="s">
        <v>294</v>
      </c>
      <c r="K2" s="101" t="s">
        <v>295</v>
      </c>
      <c r="L2" s="101" t="s">
        <v>267</v>
      </c>
      <c r="M2" s="101" t="s">
        <v>296</v>
      </c>
      <c r="N2" s="101" t="s">
        <v>2</v>
      </c>
      <c r="O2" s="101"/>
      <c r="P2" s="101"/>
      <c r="Q2" s="101"/>
      <c r="R2" s="101"/>
      <c r="S2" s="6"/>
      <c r="T2" s="6" t="str">
        <f>RIGHT(E2,3)</f>
        <v>KCH</v>
      </c>
      <c r="U2" s="6" t="str">
        <f t="shared" ref="U2:Z2" si="0">RIGHT(F2,3)</f>
        <v>ESD</v>
      </c>
      <c r="V2" s="6" t="str">
        <f t="shared" si="0"/>
        <v>2LC</v>
      </c>
      <c r="W2" s="6" t="str">
        <f t="shared" si="0"/>
        <v>LMT</v>
      </c>
      <c r="X2" s="6" t="str">
        <f t="shared" si="0"/>
        <v>SWK</v>
      </c>
      <c r="Y2" s="6" t="str">
        <f t="shared" si="0"/>
        <v>Tan</v>
      </c>
      <c r="Z2" s="6" t="str">
        <f t="shared" si="0"/>
        <v>ROZ</v>
      </c>
      <c r="AA2" s="6" t="str">
        <f t="shared" ref="AA2" si="1">RIGHT(L2,3)</f>
        <v>SSJ</v>
      </c>
      <c r="AB2" s="6" t="str">
        <f t="shared" ref="AB2" si="2">RIGHT(M2,3)</f>
        <v>PRO</v>
      </c>
      <c r="AC2" s="6" t="str">
        <f t="shared" ref="AC2" si="3">RIGHT(N2,3)</f>
        <v>MCJ</v>
      </c>
      <c r="AD2" s="6" t="str">
        <f t="shared" ref="AD2" si="4">RIGHT(O2,3)</f>
        <v/>
      </c>
      <c r="AE2" s="6" t="str">
        <f t="shared" ref="AE2" si="5">RIGHT(P2,3)</f>
        <v/>
      </c>
      <c r="AF2" s="6" t="str">
        <f t="shared" ref="AF2" si="6">RIGHT(Q2,3)</f>
        <v/>
      </c>
    </row>
    <row r="3" spans="1:32" ht="15" customHeight="1">
      <c r="A3" t="s">
        <v>284</v>
      </c>
      <c r="B3" t="s">
        <v>285</v>
      </c>
      <c r="C3" s="95" t="s">
        <v>130</v>
      </c>
      <c r="D3" s="4">
        <v>481</v>
      </c>
      <c r="L3" s="4"/>
      <c r="M3" s="4">
        <v>9</v>
      </c>
      <c r="N3" s="4"/>
      <c r="O3" s="4"/>
      <c r="P3" s="4"/>
      <c r="Q3" s="4"/>
      <c r="R3" s="4"/>
      <c r="S3" s="4"/>
      <c r="T3" s="7" t="str">
        <f t="shared" ref="T3:AF13" si="7">IF(E3=0,"",E3/$D3)</f>
        <v/>
      </c>
      <c r="U3" s="7" t="str">
        <f t="shared" si="7"/>
        <v/>
      </c>
      <c r="V3" s="7" t="str">
        <f t="shared" si="7"/>
        <v/>
      </c>
      <c r="W3" s="7" t="str">
        <f t="shared" si="7"/>
        <v/>
      </c>
      <c r="X3" s="7" t="str">
        <f t="shared" si="7"/>
        <v/>
      </c>
      <c r="Y3" s="7" t="str">
        <f t="shared" si="7"/>
        <v/>
      </c>
      <c r="Z3" s="7" t="str">
        <f t="shared" si="7"/>
        <v/>
      </c>
      <c r="AA3" s="7" t="str">
        <f t="shared" si="7"/>
        <v/>
      </c>
      <c r="AB3" s="7">
        <f t="shared" si="7"/>
        <v>1.8711018711018712E-2</v>
      </c>
      <c r="AC3" s="7" t="str">
        <f t="shared" si="7"/>
        <v/>
      </c>
      <c r="AD3" s="7" t="str">
        <f t="shared" si="7"/>
        <v/>
      </c>
      <c r="AE3" s="7" t="str">
        <f t="shared" si="7"/>
        <v/>
      </c>
      <c r="AF3" s="7" t="str">
        <f t="shared" si="7"/>
        <v/>
      </c>
    </row>
    <row r="4" spans="1:32" ht="15" customHeight="1">
      <c r="A4" t="s">
        <v>284</v>
      </c>
      <c r="B4" t="s">
        <v>285</v>
      </c>
      <c r="C4" s="66" t="s">
        <v>127</v>
      </c>
      <c r="D4" s="4">
        <v>312</v>
      </c>
      <c r="K4" s="100">
        <v>4</v>
      </c>
      <c r="L4" s="4"/>
      <c r="M4" s="4">
        <v>1</v>
      </c>
      <c r="N4" s="4"/>
      <c r="O4" s="4"/>
      <c r="P4" s="4"/>
      <c r="Q4" s="4"/>
      <c r="R4" s="4"/>
      <c r="S4" s="4"/>
      <c r="T4" s="7" t="str">
        <f t="shared" si="7"/>
        <v/>
      </c>
      <c r="U4" s="7" t="str">
        <f t="shared" si="7"/>
        <v/>
      </c>
      <c r="V4" s="7" t="str">
        <f t="shared" si="7"/>
        <v/>
      </c>
      <c r="W4" s="7" t="str">
        <f t="shared" si="7"/>
        <v/>
      </c>
      <c r="X4" s="7" t="str">
        <f t="shared" si="7"/>
        <v/>
      </c>
      <c r="Y4" s="7" t="str">
        <f t="shared" si="7"/>
        <v/>
      </c>
      <c r="Z4" s="7">
        <f t="shared" si="7"/>
        <v>1.282051282051282E-2</v>
      </c>
      <c r="AA4" s="7" t="str">
        <f t="shared" si="7"/>
        <v/>
      </c>
      <c r="AB4" s="7">
        <f t="shared" si="7"/>
        <v>3.205128205128205E-3</v>
      </c>
      <c r="AC4" s="7" t="str">
        <f t="shared" si="7"/>
        <v/>
      </c>
      <c r="AD4" s="7" t="str">
        <f t="shared" si="7"/>
        <v/>
      </c>
      <c r="AE4" s="7" t="str">
        <f t="shared" si="7"/>
        <v/>
      </c>
      <c r="AF4" s="7" t="str">
        <f t="shared" si="7"/>
        <v/>
      </c>
    </row>
    <row r="5" spans="1:32" ht="15" customHeight="1">
      <c r="A5" t="s">
        <v>284</v>
      </c>
      <c r="B5" t="s">
        <v>285</v>
      </c>
      <c r="C5" s="66" t="s">
        <v>163</v>
      </c>
      <c r="D5" s="4">
        <v>7</v>
      </c>
      <c r="G5" s="100">
        <v>4</v>
      </c>
      <c r="L5" s="4"/>
      <c r="M5" s="4"/>
      <c r="N5" s="4"/>
      <c r="O5" s="4"/>
      <c r="P5" s="4"/>
      <c r="Q5" s="4"/>
      <c r="R5" s="4"/>
      <c r="S5" s="4"/>
      <c r="T5" s="7" t="str">
        <f t="shared" si="7"/>
        <v/>
      </c>
      <c r="U5" s="7" t="str">
        <f t="shared" si="7"/>
        <v/>
      </c>
      <c r="V5" s="7">
        <f t="shared" si="7"/>
        <v>0.5714285714285714</v>
      </c>
      <c r="W5" s="7" t="str">
        <f t="shared" si="7"/>
        <v/>
      </c>
      <c r="X5" s="7" t="str">
        <f t="shared" si="7"/>
        <v/>
      </c>
      <c r="Y5" s="7" t="str">
        <f t="shared" si="7"/>
        <v/>
      </c>
      <c r="Z5" s="7" t="str">
        <f t="shared" si="7"/>
        <v/>
      </c>
      <c r="AA5" s="7" t="str">
        <f t="shared" si="7"/>
        <v/>
      </c>
      <c r="AB5" s="7" t="str">
        <f t="shared" si="7"/>
        <v/>
      </c>
      <c r="AC5" s="7" t="str">
        <f t="shared" si="7"/>
        <v/>
      </c>
      <c r="AD5" s="7" t="str">
        <f t="shared" si="7"/>
        <v/>
      </c>
      <c r="AE5" s="7" t="str">
        <f t="shared" si="7"/>
        <v/>
      </c>
      <c r="AF5" s="7" t="str">
        <f t="shared" si="7"/>
        <v/>
      </c>
    </row>
    <row r="6" spans="1:32" ht="15" customHeight="1">
      <c r="A6" t="s">
        <v>284</v>
      </c>
      <c r="B6" t="s">
        <v>285</v>
      </c>
      <c r="C6" s="66" t="s">
        <v>125</v>
      </c>
      <c r="D6" s="4">
        <v>170</v>
      </c>
      <c r="L6" s="4"/>
      <c r="M6" s="4">
        <v>2</v>
      </c>
      <c r="N6" s="4"/>
      <c r="O6" s="4"/>
      <c r="P6" s="4"/>
      <c r="Q6" s="4"/>
      <c r="R6" s="4"/>
      <c r="S6" s="4"/>
      <c r="T6" s="7" t="str">
        <f t="shared" si="7"/>
        <v/>
      </c>
      <c r="U6" s="7" t="str">
        <f t="shared" si="7"/>
        <v/>
      </c>
      <c r="V6" s="7" t="str">
        <f t="shared" si="7"/>
        <v/>
      </c>
      <c r="W6" s="7" t="str">
        <f t="shared" si="7"/>
        <v/>
      </c>
      <c r="X6" s="7" t="str">
        <f t="shared" si="7"/>
        <v/>
      </c>
      <c r="Y6" s="7" t="str">
        <f t="shared" si="7"/>
        <v/>
      </c>
      <c r="Z6" s="7" t="str">
        <f t="shared" si="7"/>
        <v/>
      </c>
      <c r="AA6" s="7" t="str">
        <f t="shared" si="7"/>
        <v/>
      </c>
      <c r="AB6" s="7">
        <f t="shared" si="7"/>
        <v>1.1764705882352941E-2</v>
      </c>
      <c r="AC6" s="7" t="str">
        <f t="shared" si="7"/>
        <v/>
      </c>
      <c r="AD6" s="7" t="str">
        <f t="shared" si="7"/>
        <v/>
      </c>
      <c r="AE6" s="7" t="str">
        <f t="shared" si="7"/>
        <v/>
      </c>
      <c r="AF6" s="7" t="str">
        <f t="shared" si="7"/>
        <v/>
      </c>
    </row>
    <row r="7" spans="1:32" ht="15" customHeight="1">
      <c r="A7" t="s">
        <v>284</v>
      </c>
      <c r="B7" t="s">
        <v>285</v>
      </c>
      <c r="C7" s="66" t="s">
        <v>16</v>
      </c>
      <c r="D7" s="4">
        <v>2019</v>
      </c>
      <c r="K7" s="100">
        <v>2</v>
      </c>
      <c r="L7" s="4"/>
      <c r="M7" s="4">
        <v>41</v>
      </c>
      <c r="N7" s="4"/>
      <c r="O7" s="4"/>
      <c r="P7" s="4"/>
      <c r="Q7" s="4"/>
      <c r="R7" s="4"/>
      <c r="S7" s="4"/>
      <c r="T7" s="7" t="str">
        <f t="shared" si="7"/>
        <v/>
      </c>
      <c r="U7" s="7" t="str">
        <f t="shared" si="7"/>
        <v/>
      </c>
      <c r="V7" s="7" t="str">
        <f t="shared" si="7"/>
        <v/>
      </c>
      <c r="W7" s="7" t="str">
        <f t="shared" si="7"/>
        <v/>
      </c>
      <c r="X7" s="7" t="str">
        <f t="shared" si="7"/>
        <v/>
      </c>
      <c r="Y7" s="7" t="str">
        <f t="shared" si="7"/>
        <v/>
      </c>
      <c r="Z7" s="7">
        <f t="shared" si="7"/>
        <v>9.9058940069341253E-4</v>
      </c>
      <c r="AA7" s="7" t="str">
        <f t="shared" si="7"/>
        <v/>
      </c>
      <c r="AB7" s="7">
        <f t="shared" si="7"/>
        <v>2.0307082714214959E-2</v>
      </c>
      <c r="AC7" s="7" t="str">
        <f t="shared" si="7"/>
        <v/>
      </c>
      <c r="AD7" s="7" t="str">
        <f t="shared" si="7"/>
        <v/>
      </c>
      <c r="AE7" s="7" t="str">
        <f t="shared" si="7"/>
        <v/>
      </c>
      <c r="AF7" s="7" t="str">
        <f t="shared" si="7"/>
        <v/>
      </c>
    </row>
    <row r="8" spans="1:32" ht="15" customHeight="1">
      <c r="A8" t="s">
        <v>284</v>
      </c>
      <c r="B8" t="s">
        <v>285</v>
      </c>
      <c r="C8" s="66" t="s">
        <v>16</v>
      </c>
      <c r="D8" s="4">
        <v>183</v>
      </c>
      <c r="L8" s="4"/>
      <c r="M8" s="4">
        <v>1</v>
      </c>
      <c r="N8" s="4">
        <v>1</v>
      </c>
      <c r="O8" s="4"/>
      <c r="P8" s="4"/>
      <c r="Q8" s="4"/>
      <c r="R8" s="4"/>
      <c r="S8" s="4"/>
      <c r="T8" s="7" t="str">
        <f t="shared" si="7"/>
        <v/>
      </c>
      <c r="U8" s="7" t="str">
        <f t="shared" si="7"/>
        <v/>
      </c>
      <c r="V8" s="7" t="str">
        <f t="shared" si="7"/>
        <v/>
      </c>
      <c r="W8" s="7" t="str">
        <f t="shared" si="7"/>
        <v/>
      </c>
      <c r="X8" s="7" t="str">
        <f t="shared" si="7"/>
        <v/>
      </c>
      <c r="Y8" s="7" t="str">
        <f t="shared" si="7"/>
        <v/>
      </c>
      <c r="Z8" s="7" t="str">
        <f t="shared" si="7"/>
        <v/>
      </c>
      <c r="AA8" s="7" t="str">
        <f t="shared" si="7"/>
        <v/>
      </c>
      <c r="AB8" s="7">
        <f t="shared" si="7"/>
        <v>5.4644808743169399E-3</v>
      </c>
      <c r="AC8" s="7">
        <f t="shared" si="7"/>
        <v>5.4644808743169399E-3</v>
      </c>
      <c r="AD8" s="7" t="str">
        <f t="shared" si="7"/>
        <v/>
      </c>
      <c r="AE8" s="7" t="str">
        <f t="shared" si="7"/>
        <v/>
      </c>
      <c r="AF8" s="7" t="str">
        <f t="shared" si="7"/>
        <v/>
      </c>
    </row>
    <row r="9" spans="1:32" ht="15" customHeight="1">
      <c r="A9" t="s">
        <v>284</v>
      </c>
      <c r="B9" t="s">
        <v>285</v>
      </c>
      <c r="C9" s="66" t="s">
        <v>16</v>
      </c>
      <c r="D9" s="4">
        <v>1261</v>
      </c>
      <c r="L9" s="4">
        <v>1</v>
      </c>
      <c r="M9" s="4">
        <v>26</v>
      </c>
      <c r="N9" s="4"/>
      <c r="O9" s="4"/>
      <c r="P9" s="4"/>
      <c r="Q9" s="4"/>
      <c r="R9" s="4"/>
      <c r="S9" s="4"/>
      <c r="T9" s="7" t="str">
        <f t="shared" si="7"/>
        <v/>
      </c>
      <c r="U9" s="7" t="str">
        <f t="shared" si="7"/>
        <v/>
      </c>
      <c r="V9" s="7" t="str">
        <f t="shared" si="7"/>
        <v/>
      </c>
      <c r="W9" s="7" t="str">
        <f t="shared" si="7"/>
        <v/>
      </c>
      <c r="X9" s="7" t="str">
        <f t="shared" si="7"/>
        <v/>
      </c>
      <c r="Y9" s="7" t="str">
        <f t="shared" si="7"/>
        <v/>
      </c>
      <c r="Z9" s="7" t="str">
        <f t="shared" si="7"/>
        <v/>
      </c>
      <c r="AA9" s="7">
        <f t="shared" si="7"/>
        <v>7.9302141157811261E-4</v>
      </c>
      <c r="AB9" s="7">
        <f t="shared" si="7"/>
        <v>2.0618556701030927E-2</v>
      </c>
      <c r="AC9" s="7" t="str">
        <f t="shared" si="7"/>
        <v/>
      </c>
      <c r="AD9" s="7" t="str">
        <f t="shared" si="7"/>
        <v/>
      </c>
      <c r="AE9" s="7" t="str">
        <f t="shared" si="7"/>
        <v/>
      </c>
      <c r="AF9" s="7" t="str">
        <f t="shared" si="7"/>
        <v/>
      </c>
    </row>
    <row r="10" spans="1:32" ht="15" customHeight="1">
      <c r="A10" t="s">
        <v>284</v>
      </c>
      <c r="B10" t="s">
        <v>285</v>
      </c>
      <c r="C10" s="66" t="s">
        <v>47</v>
      </c>
      <c r="D10" s="4">
        <v>99</v>
      </c>
      <c r="K10" s="100">
        <v>2</v>
      </c>
      <c r="L10" s="4"/>
      <c r="M10" s="4"/>
      <c r="N10" s="4"/>
      <c r="O10" s="4"/>
      <c r="P10" s="4"/>
      <c r="Q10" s="4"/>
      <c r="R10" s="4"/>
      <c r="S10" s="4"/>
      <c r="T10" s="7" t="str">
        <f t="shared" si="7"/>
        <v/>
      </c>
      <c r="U10" s="7" t="str">
        <f t="shared" si="7"/>
        <v/>
      </c>
      <c r="V10" s="7" t="str">
        <f t="shared" si="7"/>
        <v/>
      </c>
      <c r="W10" s="7" t="str">
        <f t="shared" si="7"/>
        <v/>
      </c>
      <c r="X10" s="7" t="str">
        <f t="shared" si="7"/>
        <v/>
      </c>
      <c r="Y10" s="7" t="str">
        <f t="shared" si="7"/>
        <v/>
      </c>
      <c r="Z10" s="7">
        <f t="shared" si="7"/>
        <v>2.0202020202020204E-2</v>
      </c>
      <c r="AA10" s="7" t="str">
        <f t="shared" si="7"/>
        <v/>
      </c>
      <c r="AB10" s="7" t="str">
        <f t="shared" si="7"/>
        <v/>
      </c>
      <c r="AC10" s="7" t="str">
        <f t="shared" si="7"/>
        <v/>
      </c>
      <c r="AD10" s="7" t="str">
        <f t="shared" si="7"/>
        <v/>
      </c>
      <c r="AE10" s="7" t="str">
        <f t="shared" si="7"/>
        <v/>
      </c>
      <c r="AF10" s="7" t="str">
        <f t="shared" si="7"/>
        <v/>
      </c>
    </row>
    <row r="11" spans="1:32" ht="15" customHeight="1">
      <c r="A11" t="s">
        <v>284</v>
      </c>
      <c r="B11" t="s">
        <v>285</v>
      </c>
      <c r="C11" s="66" t="s">
        <v>23</v>
      </c>
      <c r="D11" s="4">
        <v>164</v>
      </c>
      <c r="K11" s="100">
        <v>2</v>
      </c>
      <c r="L11" s="4"/>
      <c r="M11" s="4">
        <v>6</v>
      </c>
      <c r="N11" s="4"/>
      <c r="O11" s="4"/>
      <c r="P11" s="4"/>
      <c r="Q11" s="4"/>
      <c r="R11" s="4"/>
      <c r="S11" s="4"/>
      <c r="T11" s="7" t="str">
        <f t="shared" si="7"/>
        <v/>
      </c>
      <c r="U11" s="7" t="str">
        <f t="shared" si="7"/>
        <v/>
      </c>
      <c r="V11" s="7" t="str">
        <f t="shared" si="7"/>
        <v/>
      </c>
      <c r="W11" s="7" t="str">
        <f t="shared" si="7"/>
        <v/>
      </c>
      <c r="X11" s="7" t="str">
        <f t="shared" si="7"/>
        <v/>
      </c>
      <c r="Y11" s="7" t="str">
        <f t="shared" si="7"/>
        <v/>
      </c>
      <c r="Z11" s="7">
        <f t="shared" si="7"/>
        <v>1.2195121951219513E-2</v>
      </c>
      <c r="AA11" s="7" t="str">
        <f t="shared" si="7"/>
        <v/>
      </c>
      <c r="AB11" s="7">
        <f t="shared" si="7"/>
        <v>3.6585365853658534E-2</v>
      </c>
      <c r="AC11" s="7" t="str">
        <f t="shared" si="7"/>
        <v/>
      </c>
      <c r="AD11" s="7" t="str">
        <f t="shared" si="7"/>
        <v/>
      </c>
      <c r="AE11" s="7" t="str">
        <f t="shared" si="7"/>
        <v/>
      </c>
      <c r="AF11" s="7" t="str">
        <f t="shared" si="7"/>
        <v/>
      </c>
    </row>
    <row r="12" spans="1:32" ht="15" customHeight="1">
      <c r="A12" t="s">
        <v>284</v>
      </c>
      <c r="B12" t="s">
        <v>285</v>
      </c>
      <c r="C12" s="97" t="s">
        <v>25</v>
      </c>
      <c r="D12" s="96">
        <v>428</v>
      </c>
      <c r="H12" s="100">
        <v>107</v>
      </c>
      <c r="K12" s="100">
        <v>3</v>
      </c>
      <c r="L12" s="4"/>
      <c r="M12" s="4">
        <v>1</v>
      </c>
      <c r="N12" s="4"/>
      <c r="O12" s="4"/>
      <c r="P12" s="4"/>
      <c r="Q12" s="4"/>
      <c r="R12" s="4"/>
      <c r="S12" s="4"/>
      <c r="T12" s="7" t="str">
        <f t="shared" si="7"/>
        <v/>
      </c>
      <c r="U12" s="7" t="str">
        <f t="shared" si="7"/>
        <v/>
      </c>
      <c r="V12" s="7" t="str">
        <f t="shared" si="7"/>
        <v/>
      </c>
      <c r="W12" s="7">
        <f t="shared" si="7"/>
        <v>0.25</v>
      </c>
      <c r="X12" s="7" t="str">
        <f t="shared" si="7"/>
        <v/>
      </c>
      <c r="Y12" s="7" t="str">
        <f t="shared" si="7"/>
        <v/>
      </c>
      <c r="Z12" s="7">
        <f t="shared" si="7"/>
        <v>7.0093457943925233E-3</v>
      </c>
      <c r="AA12" s="7" t="str">
        <f t="shared" si="7"/>
        <v/>
      </c>
      <c r="AB12" s="7">
        <f t="shared" si="7"/>
        <v>2.3364485981308409E-3</v>
      </c>
      <c r="AC12" s="7" t="str">
        <f t="shared" si="7"/>
        <v/>
      </c>
      <c r="AD12" s="7" t="str">
        <f t="shared" si="7"/>
        <v/>
      </c>
      <c r="AE12" s="7" t="str">
        <f t="shared" si="7"/>
        <v/>
      </c>
      <c r="AF12" s="7" t="str">
        <f t="shared" si="7"/>
        <v/>
      </c>
    </row>
    <row r="13" spans="1:32" ht="15" customHeight="1">
      <c r="A13" t="s">
        <v>284</v>
      </c>
      <c r="B13" t="s">
        <v>285</v>
      </c>
      <c r="C13" s="66" t="s">
        <v>11</v>
      </c>
      <c r="D13" s="4">
        <v>239</v>
      </c>
      <c r="L13" s="4"/>
      <c r="M13" s="4">
        <v>3</v>
      </c>
      <c r="N13" s="4"/>
      <c r="O13" s="4"/>
      <c r="P13" s="4"/>
      <c r="Q13" s="4"/>
      <c r="R13" s="4"/>
      <c r="S13" s="4"/>
      <c r="T13" s="7" t="str">
        <f t="shared" si="7"/>
        <v/>
      </c>
      <c r="U13" s="7" t="str">
        <f t="shared" si="7"/>
        <v/>
      </c>
      <c r="V13" s="7" t="str">
        <f t="shared" si="7"/>
        <v/>
      </c>
      <c r="W13" s="7" t="str">
        <f t="shared" si="7"/>
        <v/>
      </c>
      <c r="X13" s="7" t="str">
        <f t="shared" si="7"/>
        <v/>
      </c>
      <c r="Y13" s="7" t="str">
        <f t="shared" si="7"/>
        <v/>
      </c>
      <c r="Z13" s="7" t="str">
        <f t="shared" si="7"/>
        <v/>
      </c>
      <c r="AA13" s="7" t="str">
        <f t="shared" si="7"/>
        <v/>
      </c>
      <c r="AB13" s="7">
        <f t="shared" si="7"/>
        <v>1.2552301255230125E-2</v>
      </c>
      <c r="AC13" s="7" t="str">
        <f t="shared" si="7"/>
        <v/>
      </c>
      <c r="AD13" s="7" t="str">
        <f t="shared" si="7"/>
        <v/>
      </c>
      <c r="AE13" s="7" t="str">
        <f t="shared" si="7"/>
        <v/>
      </c>
      <c r="AF13" s="7" t="str">
        <f t="shared" si="7"/>
        <v/>
      </c>
    </row>
    <row r="14" spans="1:32">
      <c r="A14" t="s">
        <v>284</v>
      </c>
      <c r="B14" t="s">
        <v>285</v>
      </c>
      <c r="C14" s="4" t="s">
        <v>132</v>
      </c>
      <c r="D14" s="4">
        <v>9</v>
      </c>
      <c r="L14" s="4"/>
      <c r="M14" s="4">
        <v>1</v>
      </c>
      <c r="N14" s="4"/>
      <c r="O14" s="4"/>
      <c r="P14" s="4"/>
      <c r="Q14" s="4"/>
      <c r="R14" s="4"/>
      <c r="S14" s="4"/>
      <c r="T14" s="7" t="str">
        <f t="shared" ref="T14:AA19" si="8">IF(E14=0,"",E14/$D14)</f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ref="AB14:AF19" si="9">IF(M14=0,"",M14/$D14)</f>
        <v>0.1111111111111111</v>
      </c>
      <c r="AC14" s="7" t="str">
        <f t="shared" si="9"/>
        <v/>
      </c>
      <c r="AD14" s="7" t="str">
        <f t="shared" si="9"/>
        <v/>
      </c>
      <c r="AE14" s="7" t="str">
        <f t="shared" si="9"/>
        <v/>
      </c>
      <c r="AF14" s="7" t="str">
        <f t="shared" si="9"/>
        <v/>
      </c>
    </row>
    <row r="15" spans="1:32">
      <c r="A15" t="s">
        <v>284</v>
      </c>
      <c r="B15" t="s">
        <v>285</v>
      </c>
      <c r="C15" s="4" t="s">
        <v>18</v>
      </c>
      <c r="D15" s="4">
        <v>3014</v>
      </c>
      <c r="E15" s="100">
        <v>6</v>
      </c>
      <c r="F15" s="100">
        <v>8</v>
      </c>
      <c r="H15" s="100">
        <v>4</v>
      </c>
      <c r="K15" s="100">
        <v>73</v>
      </c>
      <c r="L15" s="4"/>
      <c r="M15" s="4">
        <v>39</v>
      </c>
      <c r="N15" s="4"/>
      <c r="O15" s="4"/>
      <c r="P15" s="4"/>
      <c r="Q15" s="4"/>
      <c r="R15" s="4"/>
      <c r="S15" s="4"/>
      <c r="T15" s="7">
        <f t="shared" si="8"/>
        <v>1.9907100199071004E-3</v>
      </c>
      <c r="U15" s="7">
        <f t="shared" si="8"/>
        <v>2.6542800265428003E-3</v>
      </c>
      <c r="V15" s="7" t="str">
        <f t="shared" si="8"/>
        <v/>
      </c>
      <c r="W15" s="7">
        <f t="shared" si="8"/>
        <v>1.3271400132714001E-3</v>
      </c>
      <c r="X15" s="7" t="str">
        <f t="shared" si="8"/>
        <v/>
      </c>
      <c r="Y15" s="7" t="str">
        <f t="shared" si="8"/>
        <v/>
      </c>
      <c r="Z15" s="7">
        <f t="shared" si="8"/>
        <v>2.4220305242203054E-2</v>
      </c>
      <c r="AA15" s="7" t="str">
        <f t="shared" si="8"/>
        <v/>
      </c>
      <c r="AB15" s="7">
        <f t="shared" si="9"/>
        <v>1.2939615129396152E-2</v>
      </c>
      <c r="AC15" s="7" t="str">
        <f t="shared" si="9"/>
        <v/>
      </c>
      <c r="AD15" s="7" t="str">
        <f t="shared" si="9"/>
        <v/>
      </c>
      <c r="AE15" s="7" t="str">
        <f t="shared" si="9"/>
        <v/>
      </c>
      <c r="AF15" s="7" t="str">
        <f t="shared" si="9"/>
        <v/>
      </c>
    </row>
    <row r="16" spans="1:32">
      <c r="A16" t="s">
        <v>284</v>
      </c>
      <c r="B16" t="s">
        <v>285</v>
      </c>
      <c r="C16" s="4" t="s">
        <v>18</v>
      </c>
      <c r="D16" s="4">
        <v>687</v>
      </c>
      <c r="H16" s="100">
        <v>2</v>
      </c>
      <c r="I16" s="100">
        <v>1</v>
      </c>
      <c r="J16" s="100">
        <v>1</v>
      </c>
      <c r="K16" s="100">
        <v>28</v>
      </c>
      <c r="L16" s="4"/>
      <c r="M16" s="4">
        <v>7</v>
      </c>
      <c r="N16" s="4"/>
      <c r="O16" s="4"/>
      <c r="P16" s="4"/>
      <c r="Q16" s="4"/>
      <c r="R16" s="4"/>
      <c r="S16" s="4"/>
      <c r="T16" s="7" t="str">
        <f t="shared" si="8"/>
        <v/>
      </c>
      <c r="U16" s="7" t="str">
        <f t="shared" si="8"/>
        <v/>
      </c>
      <c r="V16" s="7" t="str">
        <f t="shared" si="8"/>
        <v/>
      </c>
      <c r="W16" s="7">
        <f t="shared" si="8"/>
        <v>2.911208151382824E-3</v>
      </c>
      <c r="X16" s="7">
        <f t="shared" si="8"/>
        <v>1.455604075691412E-3</v>
      </c>
      <c r="Y16" s="7">
        <f t="shared" si="8"/>
        <v>1.455604075691412E-3</v>
      </c>
      <c r="Z16" s="7">
        <f t="shared" si="8"/>
        <v>4.0756914119359534E-2</v>
      </c>
      <c r="AA16" s="7" t="str">
        <f t="shared" si="8"/>
        <v/>
      </c>
      <c r="AB16" s="7">
        <f t="shared" si="9"/>
        <v>1.0189228529839884E-2</v>
      </c>
      <c r="AC16" s="7" t="str">
        <f t="shared" si="9"/>
        <v/>
      </c>
      <c r="AD16" s="7" t="str">
        <f t="shared" si="9"/>
        <v/>
      </c>
      <c r="AE16" s="7" t="str">
        <f t="shared" si="9"/>
        <v/>
      </c>
      <c r="AF16" s="7" t="str">
        <f t="shared" si="9"/>
        <v/>
      </c>
    </row>
    <row r="17" spans="3:32">
      <c r="C17" s="4"/>
      <c r="D17" s="4"/>
      <c r="L17" s="4"/>
      <c r="M17" s="4"/>
      <c r="N17" s="4"/>
      <c r="O17" s="4"/>
      <c r="P17" s="4"/>
      <c r="Q17" s="4"/>
      <c r="R17" s="4"/>
      <c r="S17" s="4"/>
      <c r="T17" s="7" t="str">
        <f t="shared" si="8"/>
        <v/>
      </c>
      <c r="U17" s="7" t="str">
        <f t="shared" si="8"/>
        <v/>
      </c>
      <c r="V17" s="7" t="str">
        <f t="shared" si="8"/>
        <v/>
      </c>
      <c r="W17" s="7" t="str">
        <f t="shared" si="8"/>
        <v/>
      </c>
      <c r="X17" s="7" t="str">
        <f t="shared" si="8"/>
        <v/>
      </c>
      <c r="Y17" s="7" t="str">
        <f t="shared" si="8"/>
        <v/>
      </c>
      <c r="Z17" s="7" t="str">
        <f t="shared" si="8"/>
        <v/>
      </c>
      <c r="AA17" s="7" t="str">
        <f t="shared" si="8"/>
        <v/>
      </c>
      <c r="AB17" s="7" t="str">
        <f t="shared" si="9"/>
        <v/>
      </c>
      <c r="AC17" s="7" t="str">
        <f t="shared" si="9"/>
        <v/>
      </c>
      <c r="AD17" s="7" t="str">
        <f t="shared" si="9"/>
        <v/>
      </c>
      <c r="AE17" s="7" t="str">
        <f t="shared" si="9"/>
        <v/>
      </c>
      <c r="AF17" s="7" t="str">
        <f t="shared" si="9"/>
        <v/>
      </c>
    </row>
    <row r="18" spans="3:32">
      <c r="C18" s="4"/>
      <c r="D18" s="4"/>
      <c r="L18" s="4"/>
      <c r="M18" s="4"/>
      <c r="N18" s="4"/>
      <c r="O18" s="4"/>
      <c r="P18" s="4"/>
      <c r="Q18" s="4"/>
      <c r="R18" s="4"/>
      <c r="S18" s="4"/>
      <c r="T18" s="7" t="str">
        <f t="shared" si="8"/>
        <v/>
      </c>
      <c r="U18" s="7" t="str">
        <f t="shared" si="8"/>
        <v/>
      </c>
      <c r="V18" s="7" t="str">
        <f t="shared" si="8"/>
        <v/>
      </c>
      <c r="W18" s="7" t="str">
        <f t="shared" si="8"/>
        <v/>
      </c>
      <c r="X18" s="7" t="str">
        <f t="shared" si="8"/>
        <v/>
      </c>
      <c r="Y18" s="7" t="str">
        <f t="shared" si="8"/>
        <v/>
      </c>
      <c r="Z18" s="7" t="str">
        <f t="shared" si="8"/>
        <v/>
      </c>
      <c r="AA18" s="7" t="str">
        <f t="shared" si="8"/>
        <v/>
      </c>
      <c r="AB18" s="7" t="str">
        <f t="shared" si="9"/>
        <v/>
      </c>
      <c r="AC18" s="7" t="str">
        <f t="shared" si="9"/>
        <v/>
      </c>
      <c r="AD18" s="7" t="str">
        <f t="shared" si="9"/>
        <v/>
      </c>
      <c r="AE18" s="7" t="str">
        <f t="shared" si="9"/>
        <v/>
      </c>
      <c r="AF18" s="7" t="str">
        <f t="shared" si="9"/>
        <v/>
      </c>
    </row>
    <row r="19" spans="3:32">
      <c r="C19" s="4"/>
      <c r="D19" s="4"/>
      <c r="L19" s="4"/>
      <c r="M19" s="4"/>
      <c r="N19" s="4"/>
      <c r="O19" s="4"/>
      <c r="P19" s="4"/>
      <c r="Q19" s="4"/>
      <c r="R19" s="4"/>
      <c r="S19" s="4"/>
      <c r="T19" s="7" t="str">
        <f t="shared" si="8"/>
        <v/>
      </c>
      <c r="U19" s="7" t="str">
        <f t="shared" si="8"/>
        <v/>
      </c>
      <c r="V19" s="7" t="str">
        <f t="shared" si="8"/>
        <v/>
      </c>
      <c r="W19" s="7" t="str">
        <f t="shared" si="8"/>
        <v/>
      </c>
      <c r="X19" s="7" t="str">
        <f t="shared" si="8"/>
        <v/>
      </c>
      <c r="Y19" s="7" t="str">
        <f t="shared" si="8"/>
        <v/>
      </c>
      <c r="Z19" s="7" t="str">
        <f t="shared" si="8"/>
        <v/>
      </c>
      <c r="AA19" s="7" t="str">
        <f t="shared" si="8"/>
        <v/>
      </c>
      <c r="AB19" s="7" t="str">
        <f t="shared" si="9"/>
        <v/>
      </c>
      <c r="AC19" s="7" t="str">
        <f t="shared" si="9"/>
        <v/>
      </c>
      <c r="AD19" s="7" t="str">
        <f t="shared" si="9"/>
        <v/>
      </c>
      <c r="AE19" s="7" t="str">
        <f t="shared" si="9"/>
        <v/>
      </c>
      <c r="AF19" s="7" t="str">
        <f t="shared" si="9"/>
        <v/>
      </c>
    </row>
    <row r="20" spans="3:32" ht="13.15">
      <c r="C20" s="4"/>
      <c r="D20" s="22">
        <f>SUM(D3:D19)</f>
        <v>9073</v>
      </c>
      <c r="E20" s="63">
        <f t="shared" ref="E20:R20" si="10">SUM(E3:E19)</f>
        <v>6</v>
      </c>
      <c r="F20" s="63">
        <f t="shared" si="10"/>
        <v>8</v>
      </c>
      <c r="G20" s="63">
        <f t="shared" si="10"/>
        <v>4</v>
      </c>
      <c r="H20" s="63">
        <f t="shared" si="10"/>
        <v>113</v>
      </c>
      <c r="I20" s="63">
        <f t="shared" si="10"/>
        <v>1</v>
      </c>
      <c r="J20" s="63">
        <f t="shared" si="10"/>
        <v>1</v>
      </c>
      <c r="K20" s="63">
        <f t="shared" si="10"/>
        <v>114</v>
      </c>
      <c r="L20" s="22">
        <f t="shared" si="10"/>
        <v>1</v>
      </c>
      <c r="M20" s="22">
        <f t="shared" si="10"/>
        <v>137</v>
      </c>
      <c r="N20" s="22">
        <f t="shared" si="10"/>
        <v>1</v>
      </c>
      <c r="O20" s="22">
        <f t="shared" si="10"/>
        <v>0</v>
      </c>
      <c r="P20" s="22">
        <f t="shared" si="10"/>
        <v>0</v>
      </c>
      <c r="Q20" s="22">
        <f t="shared" si="10"/>
        <v>0</v>
      </c>
      <c r="R20" s="22">
        <f t="shared" si="10"/>
        <v>0</v>
      </c>
      <c r="S20" s="22">
        <f>SUM(E20:R20)</f>
        <v>386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275</v>
      </c>
      <c r="P4" s="61" t="s">
        <v>50</v>
      </c>
      <c r="Q4" s="61" t="s">
        <v>190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267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286</v>
      </c>
      <c r="B5" t="s">
        <v>287</v>
      </c>
      <c r="C5" s="10">
        <v>45463</v>
      </c>
      <c r="D5" s="31" t="s">
        <v>18</v>
      </c>
      <c r="E5">
        <v>3876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8</v>
      </c>
      <c r="U5" s="4">
        <v>3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2.0639834881320948E-3</v>
      </c>
      <c r="AR5" s="94">
        <f t="shared" ref="AR5:AR27" si="15">IF(U5=0,"",U5/$E5)</f>
        <v>7.7399380804953565E-4</v>
      </c>
      <c r="AS5" s="94" t="str">
        <f t="shared" ref="AS5:AS27" si="16">IF(V5=0,"",V5/$E5)</f>
        <v/>
      </c>
      <c r="AT5" s="94" t="str">
        <f t="shared" ref="AT5:AT27" si="17">IF(W5=0,"",W5/$E5)</f>
        <v/>
      </c>
      <c r="AU5" s="94" t="str">
        <f t="shared" ref="AU5:AU27" si="18">IF(X5=0,"",X5/$E5)</f>
        <v/>
      </c>
      <c r="AV5" s="94" t="str">
        <f t="shared" ref="AV5:AV27" si="19">IF(Y5=0,"",Y5/$E5)</f>
        <v/>
      </c>
      <c r="AW5" s="94" t="str">
        <f t="shared" ref="AW5:AW27" si="20">IF(Z5=0,"",Z5/$E5)</f>
        <v/>
      </c>
      <c r="AX5" s="94" t="str">
        <f t="shared" ref="AX5:AX27" si="21">IF(AA5=0,"",AA5/$E5)</f>
        <v/>
      </c>
      <c r="AY5" s="94" t="str">
        <f t="shared" ref="AY5:AY27" si="22">IF(AB5=0,"",AB5/$E5)</f>
        <v/>
      </c>
      <c r="AZ5" s="94" t="str">
        <f t="shared" ref="AZ5:AZ27" si="23">IF(AC5=0,"",AC5/$E5)</f>
        <v/>
      </c>
    </row>
    <row r="6" spans="1:52" ht="15" customHeight="1">
      <c r="A6" t="s">
        <v>298</v>
      </c>
      <c r="B6" t="s">
        <v>299</v>
      </c>
      <c r="C6" s="10">
        <v>45467</v>
      </c>
      <c r="D6" s="31" t="s">
        <v>128</v>
      </c>
      <c r="E6">
        <v>3911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1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 t="str">
        <f t="shared" si="14"/>
        <v/>
      </c>
      <c r="AR6" s="94" t="str">
        <f t="shared" si="15"/>
        <v/>
      </c>
      <c r="AS6" s="94" t="str">
        <f t="shared" si="16"/>
        <v/>
      </c>
      <c r="AT6" s="94" t="str">
        <f t="shared" si="17"/>
        <v/>
      </c>
      <c r="AU6" s="94" t="str">
        <f t="shared" si="18"/>
        <v/>
      </c>
      <c r="AV6" s="94" t="str">
        <f t="shared" si="19"/>
        <v/>
      </c>
      <c r="AW6" s="94" t="str">
        <f t="shared" si="20"/>
        <v/>
      </c>
      <c r="AX6" s="94" t="str">
        <f t="shared" si="21"/>
        <v/>
      </c>
      <c r="AY6" s="94" t="str">
        <f t="shared" si="22"/>
        <v/>
      </c>
      <c r="AZ6" s="94" t="str">
        <f t="shared" si="23"/>
        <v/>
      </c>
    </row>
    <row r="7" spans="1:52" ht="15" customHeight="1">
      <c r="A7" t="s">
        <v>288</v>
      </c>
      <c r="B7" t="s">
        <v>289</v>
      </c>
      <c r="C7" s="10">
        <v>45602</v>
      </c>
      <c r="D7" s="31" t="s">
        <v>221</v>
      </c>
      <c r="E7">
        <v>118</v>
      </c>
      <c r="F7" s="4"/>
      <c r="G7" s="4"/>
      <c r="H7" s="4"/>
      <c r="I7" s="4">
        <v>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>
        <f t="shared" si="6"/>
        <v>8.4745762711864406E-3</v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 t="str">
        <f t="shared" si="14"/>
        <v/>
      </c>
      <c r="AR7" s="94" t="str">
        <f t="shared" si="15"/>
        <v/>
      </c>
      <c r="AS7" s="94" t="str">
        <f t="shared" si="16"/>
        <v/>
      </c>
      <c r="AT7" s="94" t="str">
        <f t="shared" si="17"/>
        <v/>
      </c>
      <c r="AU7" s="94" t="str">
        <f t="shared" si="18"/>
        <v/>
      </c>
      <c r="AV7" s="94" t="str">
        <f t="shared" si="19"/>
        <v/>
      </c>
      <c r="AW7" s="94" t="str">
        <f t="shared" si="20"/>
        <v/>
      </c>
      <c r="AX7" s="94" t="str">
        <f t="shared" si="21"/>
        <v/>
      </c>
      <c r="AY7" s="94" t="str">
        <f t="shared" si="22"/>
        <v/>
      </c>
      <c r="AZ7" s="94" t="str">
        <f t="shared" si="23"/>
        <v/>
      </c>
    </row>
    <row r="8" spans="1:52" ht="15" customHeight="1">
      <c r="A8" t="s">
        <v>288</v>
      </c>
      <c r="B8" t="s">
        <v>289</v>
      </c>
      <c r="C8" s="10">
        <v>45602</v>
      </c>
      <c r="D8" s="31" t="s">
        <v>163</v>
      </c>
      <c r="E8">
        <v>240</v>
      </c>
      <c r="F8" s="4"/>
      <c r="G8" s="4"/>
      <c r="H8" s="4"/>
      <c r="I8" s="4"/>
      <c r="J8" s="4"/>
      <c r="K8" s="4">
        <v>26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>
        <f t="shared" si="8"/>
        <v>0.10833333333333334</v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 t="str">
        <f t="shared" si="13"/>
        <v/>
      </c>
      <c r="AQ8" s="94" t="str">
        <f t="shared" si="14"/>
        <v/>
      </c>
      <c r="AR8" s="94" t="str">
        <f t="shared" si="15"/>
        <v/>
      </c>
      <c r="AS8" s="94" t="str">
        <f t="shared" si="16"/>
        <v/>
      </c>
      <c r="AT8" s="94" t="str">
        <f t="shared" si="17"/>
        <v/>
      </c>
      <c r="AU8" s="94" t="str">
        <f t="shared" si="18"/>
        <v/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 t="str">
        <f t="shared" si="22"/>
        <v/>
      </c>
      <c r="AZ8" s="94" t="str">
        <f t="shared" si="23"/>
        <v/>
      </c>
    </row>
    <row r="9" spans="1:52" ht="15" customHeight="1">
      <c r="A9" t="s">
        <v>288</v>
      </c>
      <c r="B9" t="s">
        <v>289</v>
      </c>
      <c r="C9" s="10">
        <v>45603</v>
      </c>
      <c r="D9" s="31" t="s">
        <v>47</v>
      </c>
      <c r="E9">
        <v>147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>
        <f t="shared" si="11"/>
        <v>0.10204081632653061</v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 t="str">
        <f t="shared" si="16"/>
        <v/>
      </c>
      <c r="AT9" s="94" t="str">
        <f t="shared" si="17"/>
        <v/>
      </c>
      <c r="AU9" s="94" t="str">
        <f t="shared" si="18"/>
        <v/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 t="str">
        <f t="shared" si="22"/>
        <v/>
      </c>
      <c r="AZ9" s="94" t="str">
        <f t="shared" si="23"/>
        <v/>
      </c>
    </row>
    <row r="10" spans="1:52" ht="15" customHeight="1">
      <c r="C10" s="10"/>
      <c r="D10" s="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F10" s="94" t="str">
        <f t="shared" si="3"/>
        <v/>
      </c>
      <c r="AG10" s="94" t="str">
        <f t="shared" si="4"/>
        <v/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 t="str">
        <f t="shared" si="14"/>
        <v/>
      </c>
      <c r="AR10" s="94" t="str">
        <f t="shared" si="15"/>
        <v/>
      </c>
      <c r="AS10" s="94" t="str">
        <f t="shared" si="16"/>
        <v/>
      </c>
      <c r="AT10" s="94" t="str">
        <f t="shared" si="17"/>
        <v/>
      </c>
      <c r="AU10" s="94" t="str">
        <f t="shared" si="18"/>
        <v/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 t="str">
        <f t="shared" si="22"/>
        <v/>
      </c>
      <c r="AZ10" s="94" t="str">
        <f t="shared" si="23"/>
        <v/>
      </c>
    </row>
    <row r="11" spans="1:52" ht="15" customHeight="1">
      <c r="C11" s="10"/>
      <c r="D11" s="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 t="str">
        <f t="shared" si="6"/>
        <v/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 t="str">
        <f t="shared" si="14"/>
        <v/>
      </c>
      <c r="AR11" s="94" t="str">
        <f t="shared" si="15"/>
        <v/>
      </c>
      <c r="AS11" s="94" t="str">
        <f t="shared" si="16"/>
        <v/>
      </c>
      <c r="AT11" s="94" t="str">
        <f t="shared" si="17"/>
        <v/>
      </c>
      <c r="AU11" s="94" t="str">
        <f t="shared" si="18"/>
        <v/>
      </c>
      <c r="AV11" s="94" t="str">
        <f t="shared" si="19"/>
        <v/>
      </c>
      <c r="AW11" s="94" t="str">
        <f t="shared" si="20"/>
        <v/>
      </c>
      <c r="AX11" s="94" t="str">
        <f t="shared" si="21"/>
        <v/>
      </c>
      <c r="AY11" s="94" t="str">
        <f t="shared" si="22"/>
        <v/>
      </c>
      <c r="AZ11" s="94" t="str">
        <f t="shared" si="23"/>
        <v/>
      </c>
    </row>
    <row r="12" spans="1:52" ht="15" customHeight="1">
      <c r="C12" s="10"/>
      <c r="D12" s="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 t="str">
        <f t="shared" si="8"/>
        <v/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 t="str">
        <f t="shared" si="12"/>
        <v/>
      </c>
      <c r="AP12" s="94" t="str">
        <f t="shared" si="13"/>
        <v/>
      </c>
      <c r="AQ12" s="94" t="str">
        <f t="shared" si="14"/>
        <v/>
      </c>
      <c r="AR12" s="94" t="str">
        <f t="shared" si="15"/>
        <v/>
      </c>
      <c r="AS12" s="94" t="str">
        <f t="shared" si="16"/>
        <v/>
      </c>
      <c r="AT12" s="94" t="str">
        <f t="shared" si="17"/>
        <v/>
      </c>
      <c r="AU12" s="94" t="str">
        <f t="shared" si="18"/>
        <v/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 t="str">
        <f t="shared" si="22"/>
        <v/>
      </c>
      <c r="AZ12" s="94" t="str">
        <f t="shared" si="23"/>
        <v/>
      </c>
    </row>
    <row r="13" spans="1:52" ht="15" customHeight="1">
      <c r="C13" s="10"/>
      <c r="D13" s="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 t="str">
        <f t="shared" si="6"/>
        <v/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 t="str">
        <f t="shared" si="11"/>
        <v/>
      </c>
      <c r="AO13" s="94" t="str">
        <f t="shared" si="12"/>
        <v/>
      </c>
      <c r="AP13" s="94" t="str">
        <f t="shared" si="13"/>
        <v/>
      </c>
      <c r="AQ13" s="94" t="str">
        <f t="shared" si="14"/>
        <v/>
      </c>
      <c r="AR13" s="94" t="str">
        <f t="shared" si="15"/>
        <v/>
      </c>
      <c r="AS13" s="94" t="str">
        <f t="shared" si="16"/>
        <v/>
      </c>
      <c r="AT13" s="94" t="str">
        <f t="shared" si="17"/>
        <v/>
      </c>
      <c r="AU13" s="94" t="str">
        <f t="shared" si="18"/>
        <v/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 t="str">
        <f t="shared" si="22"/>
        <v/>
      </c>
      <c r="AZ13" s="94" t="str">
        <f t="shared" si="23"/>
        <v/>
      </c>
    </row>
    <row r="14" spans="1:52" ht="15" customHeight="1">
      <c r="C14" s="10"/>
      <c r="D14" s="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 t="str">
        <f t="shared" si="6"/>
        <v/>
      </c>
      <c r="AJ14" s="94" t="str">
        <f t="shared" si="7"/>
        <v/>
      </c>
      <c r="AK14" s="94" t="str">
        <f t="shared" si="8"/>
        <v/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 t="str">
        <f t="shared" si="12"/>
        <v/>
      </c>
      <c r="AP14" s="94" t="str">
        <f t="shared" si="13"/>
        <v/>
      </c>
      <c r="AQ14" s="94" t="str">
        <f t="shared" si="14"/>
        <v/>
      </c>
      <c r="AR14" s="94" t="str">
        <f t="shared" si="15"/>
        <v/>
      </c>
      <c r="AS14" s="94" t="str">
        <f t="shared" si="16"/>
        <v/>
      </c>
      <c r="AT14" s="94" t="str">
        <f t="shared" si="17"/>
        <v/>
      </c>
      <c r="AU14" s="94" t="str">
        <f t="shared" si="18"/>
        <v/>
      </c>
      <c r="AV14" s="94" t="str">
        <f t="shared" si="19"/>
        <v/>
      </c>
      <c r="AW14" s="94" t="str">
        <f t="shared" si="20"/>
        <v/>
      </c>
      <c r="AX14" s="94" t="str">
        <f t="shared" si="21"/>
        <v/>
      </c>
      <c r="AY14" s="94" t="str">
        <f t="shared" si="22"/>
        <v/>
      </c>
      <c r="AZ14" s="94" t="str">
        <f t="shared" si="23"/>
        <v/>
      </c>
    </row>
    <row r="15" spans="1:52" ht="15" customHeight="1">
      <c r="C15" s="10"/>
      <c r="D15" s="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 t="str">
        <f t="shared" si="6"/>
        <v/>
      </c>
      <c r="AJ15" s="94" t="str">
        <f t="shared" si="7"/>
        <v/>
      </c>
      <c r="AK15" s="94" t="str">
        <f t="shared" si="8"/>
        <v/>
      </c>
      <c r="AL15" s="94" t="str">
        <f t="shared" si="9"/>
        <v/>
      </c>
      <c r="AM15" s="94" t="str">
        <f t="shared" si="10"/>
        <v/>
      </c>
      <c r="AN15" s="94" t="str">
        <f t="shared" si="11"/>
        <v/>
      </c>
      <c r="AO15" s="94" t="str">
        <f t="shared" si="12"/>
        <v/>
      </c>
      <c r="AP15" s="94" t="str">
        <f t="shared" si="13"/>
        <v/>
      </c>
      <c r="AQ15" s="94" t="str">
        <f t="shared" si="14"/>
        <v/>
      </c>
      <c r="AR15" s="94" t="str">
        <f t="shared" si="15"/>
        <v/>
      </c>
      <c r="AS15" s="94" t="str">
        <f t="shared" si="16"/>
        <v/>
      </c>
      <c r="AT15" s="94" t="str">
        <f t="shared" si="17"/>
        <v/>
      </c>
      <c r="AU15" s="94" t="str">
        <f t="shared" si="18"/>
        <v/>
      </c>
      <c r="AV15" s="94" t="str">
        <f t="shared" si="19"/>
        <v/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C16" s="10"/>
      <c r="D16" s="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 t="str">
        <f t="shared" si="8"/>
        <v/>
      </c>
      <c r="AL16" s="94" t="str">
        <f t="shared" si="9"/>
        <v/>
      </c>
      <c r="AM16" s="94" t="str">
        <f t="shared" si="10"/>
        <v/>
      </c>
      <c r="AN16" s="94" t="str">
        <f t="shared" si="11"/>
        <v/>
      </c>
      <c r="AO16" s="94" t="str">
        <f t="shared" si="12"/>
        <v/>
      </c>
      <c r="AP16" s="94" t="str">
        <f t="shared" si="13"/>
        <v/>
      </c>
      <c r="AQ16" s="94" t="str">
        <f t="shared" si="14"/>
        <v/>
      </c>
      <c r="AR16" s="94" t="str">
        <f t="shared" si="15"/>
        <v/>
      </c>
      <c r="AS16" s="94" t="str">
        <f t="shared" si="16"/>
        <v/>
      </c>
      <c r="AT16" s="94" t="str">
        <f t="shared" si="17"/>
        <v/>
      </c>
      <c r="AU16" s="94" t="str">
        <f t="shared" si="18"/>
        <v/>
      </c>
      <c r="AV16" s="94" t="str">
        <f t="shared" si="19"/>
        <v/>
      </c>
      <c r="AW16" s="94" t="str">
        <f t="shared" si="20"/>
        <v/>
      </c>
      <c r="AX16" s="94" t="str">
        <f t="shared" si="21"/>
        <v/>
      </c>
      <c r="AY16" s="94" t="str">
        <f t="shared" si="22"/>
        <v/>
      </c>
      <c r="AZ16" s="94" t="str">
        <f t="shared" si="23"/>
        <v/>
      </c>
    </row>
    <row r="17" spans="3:52" ht="15" customHeight="1">
      <c r="C17" s="10"/>
      <c r="D17" s="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 t="str">
        <f t="shared" si="11"/>
        <v/>
      </c>
      <c r="AO17" s="94" t="str">
        <f t="shared" si="12"/>
        <v/>
      </c>
      <c r="AP17" s="94" t="str">
        <f t="shared" si="13"/>
        <v/>
      </c>
      <c r="AQ17" s="94" t="str">
        <f t="shared" si="14"/>
        <v/>
      </c>
      <c r="AR17" s="94" t="str">
        <f t="shared" si="15"/>
        <v/>
      </c>
      <c r="AS17" s="94" t="str">
        <f t="shared" si="16"/>
        <v/>
      </c>
      <c r="AT17" s="94" t="str">
        <f t="shared" si="17"/>
        <v/>
      </c>
      <c r="AU17" s="94" t="str">
        <f t="shared" si="18"/>
        <v/>
      </c>
      <c r="AV17" s="94" t="str">
        <f t="shared" si="19"/>
        <v/>
      </c>
      <c r="AW17" s="94" t="str">
        <f t="shared" si="20"/>
        <v/>
      </c>
      <c r="AX17" s="94" t="str">
        <f t="shared" si="21"/>
        <v/>
      </c>
      <c r="AY17" s="94" t="str">
        <f t="shared" si="22"/>
        <v/>
      </c>
      <c r="AZ17" s="94" t="str">
        <f t="shared" si="23"/>
        <v/>
      </c>
    </row>
    <row r="18" spans="3:52" ht="15" customHeight="1">
      <c r="C18" s="10"/>
      <c r="D18" s="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 t="str">
        <f t="shared" si="12"/>
        <v/>
      </c>
      <c r="AP18" s="94" t="str">
        <f t="shared" si="13"/>
        <v/>
      </c>
      <c r="AQ18" s="94" t="str">
        <f t="shared" si="14"/>
        <v/>
      </c>
      <c r="AR18" s="94" t="str">
        <f t="shared" si="15"/>
        <v/>
      </c>
      <c r="AS18" s="94" t="str">
        <f t="shared" si="16"/>
        <v/>
      </c>
      <c r="AT18" s="94" t="str">
        <f t="shared" si="17"/>
        <v/>
      </c>
      <c r="AU18" s="94" t="str">
        <f t="shared" si="18"/>
        <v/>
      </c>
      <c r="AV18" s="94" t="str">
        <f t="shared" si="19"/>
        <v/>
      </c>
      <c r="AW18" s="94" t="str">
        <f t="shared" si="20"/>
        <v/>
      </c>
      <c r="AX18" s="94" t="str">
        <f t="shared" si="21"/>
        <v/>
      </c>
      <c r="AY18" s="94" t="str">
        <f t="shared" si="22"/>
        <v/>
      </c>
      <c r="AZ18" s="94" t="str">
        <f t="shared" si="23"/>
        <v/>
      </c>
    </row>
    <row r="19" spans="3:52" ht="15" customHeight="1">
      <c r="C19" s="10"/>
      <c r="D19" s="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 t="str">
        <f t="shared" si="12"/>
        <v/>
      </c>
      <c r="AP19" s="94" t="str">
        <f t="shared" si="13"/>
        <v/>
      </c>
      <c r="AQ19" s="94" t="str">
        <f t="shared" si="14"/>
        <v/>
      </c>
      <c r="AR19" s="94" t="str">
        <f t="shared" si="15"/>
        <v/>
      </c>
      <c r="AS19" s="94" t="str">
        <f t="shared" si="16"/>
        <v/>
      </c>
      <c r="AT19" s="94" t="str">
        <f t="shared" si="17"/>
        <v/>
      </c>
      <c r="AU19" s="94" t="str">
        <f t="shared" si="18"/>
        <v/>
      </c>
      <c r="AV19" s="94" t="str">
        <f t="shared" si="19"/>
        <v/>
      </c>
      <c r="AW19" s="94" t="str">
        <f t="shared" si="20"/>
        <v/>
      </c>
      <c r="AX19" s="94" t="str">
        <f t="shared" si="21"/>
        <v/>
      </c>
      <c r="AY19" s="94" t="str">
        <f t="shared" si="22"/>
        <v/>
      </c>
      <c r="AZ19" s="94" t="str">
        <f t="shared" si="23"/>
        <v/>
      </c>
    </row>
    <row r="20" spans="3:52" ht="15" customHeight="1">
      <c r="C20" s="10"/>
      <c r="D20" s="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 t="str">
        <f t="shared" si="12"/>
        <v/>
      </c>
      <c r="AP20" s="94" t="str">
        <f t="shared" si="13"/>
        <v/>
      </c>
      <c r="AQ20" s="94" t="str">
        <f t="shared" si="14"/>
        <v/>
      </c>
      <c r="AR20" s="94" t="str">
        <f t="shared" si="15"/>
        <v/>
      </c>
      <c r="AS20" s="94" t="str">
        <f t="shared" si="16"/>
        <v/>
      </c>
      <c r="AT20" s="94" t="str">
        <f t="shared" si="17"/>
        <v/>
      </c>
      <c r="AU20" s="94" t="str">
        <f t="shared" si="18"/>
        <v/>
      </c>
      <c r="AV20" s="94" t="str">
        <f t="shared" si="19"/>
        <v/>
      </c>
      <c r="AW20" s="94" t="str">
        <f t="shared" si="20"/>
        <v/>
      </c>
      <c r="AX20" s="94" t="str">
        <f t="shared" si="21"/>
        <v/>
      </c>
      <c r="AY20" s="94" t="str">
        <f t="shared" si="22"/>
        <v/>
      </c>
      <c r="AZ20" s="94" t="str">
        <f t="shared" si="23"/>
        <v/>
      </c>
    </row>
    <row r="21" spans="3:52" ht="15" customHeight="1">
      <c r="C21" s="10"/>
      <c r="D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 t="str">
        <f t="shared" si="18"/>
        <v/>
      </c>
      <c r="AV21" s="94" t="str">
        <f t="shared" si="19"/>
        <v/>
      </c>
      <c r="AW21" s="94" t="str">
        <f t="shared" si="20"/>
        <v/>
      </c>
      <c r="AX21" s="94" t="str">
        <f t="shared" si="21"/>
        <v/>
      </c>
      <c r="AY21" s="94" t="str">
        <f t="shared" si="22"/>
        <v/>
      </c>
      <c r="AZ21" s="94" t="str">
        <f t="shared" si="23"/>
        <v/>
      </c>
    </row>
    <row r="22" spans="3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3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3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3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3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3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3:52" ht="13.15">
      <c r="E28" s="12">
        <f t="shared" ref="E28:AC28" si="24">SUM(E4:E27)</f>
        <v>8292</v>
      </c>
      <c r="F28" s="22">
        <f t="shared" si="24"/>
        <v>0</v>
      </c>
      <c r="G28" s="22">
        <f t="shared" si="24"/>
        <v>0</v>
      </c>
      <c r="H28" s="22">
        <f t="shared" si="24"/>
        <v>0</v>
      </c>
      <c r="I28" s="22">
        <f t="shared" si="24"/>
        <v>1</v>
      </c>
      <c r="J28" s="22">
        <f t="shared" si="24"/>
        <v>0</v>
      </c>
      <c r="K28" s="22">
        <f t="shared" si="24"/>
        <v>26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15</v>
      </c>
      <c r="Q28" s="22">
        <f t="shared" si="24"/>
        <v>0</v>
      </c>
      <c r="R28" s="22">
        <f t="shared" si="24"/>
        <v>1</v>
      </c>
      <c r="S28" s="22">
        <f t="shared" si="24"/>
        <v>0</v>
      </c>
      <c r="T28" s="22">
        <f t="shared" si="24"/>
        <v>8</v>
      </c>
      <c r="U28" s="22"/>
      <c r="V28" s="22">
        <f t="shared" si="24"/>
        <v>0</v>
      </c>
      <c r="W28" s="22">
        <f>SUM(W4:W27)</f>
        <v>0</v>
      </c>
      <c r="X28" s="22">
        <f t="shared" si="24"/>
        <v>0</v>
      </c>
      <c r="Y28" s="22">
        <f t="shared" si="24"/>
        <v>0</v>
      </c>
      <c r="Z28" s="22">
        <f t="shared" si="24"/>
        <v>0</v>
      </c>
      <c r="AA28" s="22">
        <f t="shared" si="24"/>
        <v>0</v>
      </c>
      <c r="AB28" s="22">
        <f t="shared" si="24"/>
        <v>0</v>
      </c>
      <c r="AC28" s="22">
        <f t="shared" si="24"/>
        <v>0</v>
      </c>
      <c r="AD28" s="22">
        <f>SUM(F28:AC28)</f>
        <v>51</v>
      </c>
    </row>
  </sheetData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278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267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268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269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276</v>
      </c>
      <c r="C6" s="8" t="s">
        <v>277</v>
      </c>
      <c r="D6" s="47" t="s">
        <v>269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276</v>
      </c>
      <c r="C7" s="8" t="s">
        <v>277</v>
      </c>
      <c r="D7" s="47" t="s">
        <v>269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276</v>
      </c>
      <c r="C8" s="8" t="s">
        <v>277</v>
      </c>
      <c r="D8" s="47" t="s">
        <v>269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276</v>
      </c>
      <c r="C9" s="8" t="s">
        <v>277</v>
      </c>
      <c r="D9" s="47" t="s">
        <v>269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276</v>
      </c>
      <c r="C10" s="8" t="s">
        <v>277</v>
      </c>
      <c r="D10" s="47" t="s">
        <v>269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276</v>
      </c>
      <c r="C11" s="8" t="s">
        <v>277</v>
      </c>
      <c r="D11" s="47" t="s">
        <v>269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276</v>
      </c>
      <c r="C12" s="8" t="s">
        <v>277</v>
      </c>
      <c r="D12" s="47" t="s">
        <v>269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276</v>
      </c>
      <c r="C13" s="8" t="s">
        <v>277</v>
      </c>
      <c r="D13" s="47" t="s">
        <v>269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276</v>
      </c>
      <c r="C14" s="8" t="s">
        <v>277</v>
      </c>
      <c r="D14" s="47" t="s">
        <v>269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276</v>
      </c>
      <c r="C15" s="8" t="s">
        <v>277</v>
      </c>
      <c r="D15" s="47" t="s">
        <v>269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267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256</v>
      </c>
      <c r="B4" t="s">
        <v>257</v>
      </c>
      <c r="C4" s="10">
        <v>45404</v>
      </c>
      <c r="D4" s="47">
        <v>10058</v>
      </c>
      <c r="E4" s="4">
        <v>61</v>
      </c>
      <c r="F4" s="4">
        <v>23</v>
      </c>
      <c r="G4" s="4">
        <v>1518</v>
      </c>
      <c r="H4" s="4">
        <v>49</v>
      </c>
      <c r="I4" s="4">
        <v>104</v>
      </c>
      <c r="J4" s="4">
        <v>34</v>
      </c>
      <c r="K4" s="4">
        <v>36</v>
      </c>
      <c r="L4" s="4">
        <v>32</v>
      </c>
      <c r="M4" s="4"/>
      <c r="N4" s="4"/>
      <c r="O4" s="7">
        <f t="shared" ref="O4:O8" si="1">IF(E4=0,"",E4/$D4)</f>
        <v>6.0648240206800557E-3</v>
      </c>
      <c r="P4" s="7">
        <f t="shared" ref="P4:P8" si="2">IF(F4=0,"",F4/$D4)</f>
        <v>2.2867369258301848E-3</v>
      </c>
      <c r="Q4" s="7">
        <f t="shared" ref="Q4:V7" si="3">IF(G4=0,"",G4/$D4)</f>
        <v>0.1509246371047922</v>
      </c>
      <c r="R4" s="7">
        <f t="shared" si="3"/>
        <v>4.8717438854643073E-3</v>
      </c>
      <c r="S4" s="7">
        <f t="shared" si="3"/>
        <v>1.0340027838536488E-2</v>
      </c>
      <c r="T4" s="7">
        <f t="shared" si="3"/>
        <v>3.3803937164446213E-3</v>
      </c>
      <c r="U4" s="7">
        <f t="shared" si="3"/>
        <v>3.5792404056472459E-3</v>
      </c>
      <c r="V4" s="7">
        <f t="shared" si="3"/>
        <v>3.1815470272419963E-3</v>
      </c>
    </row>
    <row r="5" spans="1:22">
      <c r="A5" t="s">
        <v>258</v>
      </c>
      <c r="B5" t="s">
        <v>259</v>
      </c>
      <c r="C5" s="10">
        <v>45407</v>
      </c>
      <c r="D5" s="4">
        <v>5598</v>
      </c>
      <c r="E5" s="4"/>
      <c r="F5" s="4"/>
      <c r="G5" s="4"/>
      <c r="H5" s="4">
        <v>44</v>
      </c>
      <c r="I5" s="4">
        <v>109</v>
      </c>
      <c r="J5" s="4">
        <v>39</v>
      </c>
      <c r="K5" s="4">
        <v>30</v>
      </c>
      <c r="L5" s="4">
        <v>13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7.8599499821364778E-3</v>
      </c>
      <c r="S5" s="7">
        <f t="shared" si="3"/>
        <v>1.9471239728474456E-2</v>
      </c>
      <c r="T5" s="7">
        <f t="shared" si="3"/>
        <v>6.9667738478027871E-3</v>
      </c>
      <c r="U5" s="7">
        <f t="shared" si="3"/>
        <v>5.3590568060021436E-3</v>
      </c>
      <c r="V5" s="7">
        <f t="shared" si="3"/>
        <v>2.3222579492675954E-3</v>
      </c>
    </row>
    <row r="6" spans="1:22">
      <c r="A6" t="s">
        <v>260</v>
      </c>
      <c r="B6" t="s">
        <v>261</v>
      </c>
      <c r="C6" s="10">
        <v>45408</v>
      </c>
      <c r="D6" s="4">
        <v>5574</v>
      </c>
      <c r="E6" s="4"/>
      <c r="F6" s="4"/>
      <c r="G6" s="4"/>
      <c r="H6" s="4">
        <v>46</v>
      </c>
      <c r="I6" s="4">
        <v>60</v>
      </c>
      <c r="J6" s="4">
        <v>23</v>
      </c>
      <c r="K6" s="4">
        <v>14</v>
      </c>
      <c r="L6" s="4">
        <v>6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8.2526013634732689E-3</v>
      </c>
      <c r="S6" s="7">
        <f t="shared" ref="S6:S10" si="6">IF(I6=0,"",I6/$D6)</f>
        <v>1.0764262648008612E-2</v>
      </c>
      <c r="T6" s="7">
        <f t="shared" ref="T6:T10" si="7">IF(J6=0,"",J6/$D6)</f>
        <v>4.1263006817366344E-3</v>
      </c>
      <c r="U6" s="7">
        <f t="shared" ref="U6:U10" si="8">IF(K6=0,"",K6/$D6)</f>
        <v>2.5116612845353429E-3</v>
      </c>
      <c r="V6" s="7">
        <f t="shared" si="3"/>
        <v>1.076426264800861E-3</v>
      </c>
    </row>
    <row r="7" spans="1:22">
      <c r="A7" t="s">
        <v>262</v>
      </c>
      <c r="B7" t="s">
        <v>263</v>
      </c>
      <c r="C7" s="10">
        <v>45408</v>
      </c>
      <c r="D7" s="4">
        <v>8066</v>
      </c>
      <c r="E7" s="4">
        <v>29</v>
      </c>
      <c r="F7" s="4">
        <v>11</v>
      </c>
      <c r="G7" s="4">
        <v>843</v>
      </c>
      <c r="H7" s="4">
        <v>7</v>
      </c>
      <c r="I7" s="4">
        <v>24</v>
      </c>
      <c r="J7" s="4">
        <v>10</v>
      </c>
      <c r="K7" s="4">
        <v>8</v>
      </c>
      <c r="L7" s="4">
        <v>3</v>
      </c>
      <c r="M7" s="4"/>
      <c r="N7" s="4"/>
      <c r="O7" s="7">
        <f t="shared" si="1"/>
        <v>3.595338457723779E-3</v>
      </c>
      <c r="P7" s="7">
        <f t="shared" si="2"/>
        <v>1.3637490701710886E-3</v>
      </c>
      <c r="Q7" s="7">
        <f t="shared" si="4"/>
        <v>0.10451276965038434</v>
      </c>
      <c r="R7" s="7">
        <f t="shared" si="5"/>
        <v>8.6784031738160183E-4</v>
      </c>
      <c r="S7" s="7">
        <f t="shared" si="6"/>
        <v>2.9754525167369206E-3</v>
      </c>
      <c r="T7" s="7">
        <f t="shared" si="7"/>
        <v>1.2397718819737169E-3</v>
      </c>
      <c r="U7" s="7">
        <f t="shared" si="8"/>
        <v>9.9181750557897352E-4</v>
      </c>
      <c r="V7" s="7">
        <f t="shared" si="3"/>
        <v>3.7193156459211507E-4</v>
      </c>
    </row>
    <row r="8" spans="1:22">
      <c r="A8" t="s">
        <v>264</v>
      </c>
      <c r="B8" t="s">
        <v>265</v>
      </c>
      <c r="C8" s="10">
        <v>45428</v>
      </c>
      <c r="D8" s="4">
        <v>520</v>
      </c>
      <c r="E8" s="4"/>
      <c r="F8" s="4"/>
      <c r="G8" s="4"/>
      <c r="H8" s="4">
        <v>1</v>
      </c>
      <c r="I8" s="4">
        <v>3</v>
      </c>
      <c r="J8" s="4">
        <v>2</v>
      </c>
      <c r="K8" s="4">
        <v>1</v>
      </c>
      <c r="L8" s="4"/>
      <c r="M8" s="4"/>
      <c r="N8" s="4"/>
      <c r="O8" s="7" t="str">
        <f t="shared" si="1"/>
        <v/>
      </c>
      <c r="P8" s="7" t="str">
        <f t="shared" si="2"/>
        <v/>
      </c>
      <c r="Q8" s="7" t="str">
        <f t="shared" si="4"/>
        <v/>
      </c>
      <c r="R8" s="7">
        <f t="shared" si="5"/>
        <v>1.9230769230769232E-3</v>
      </c>
      <c r="S8" s="7">
        <f t="shared" si="6"/>
        <v>5.7692307692307696E-3</v>
      </c>
      <c r="T8" s="7">
        <f t="shared" si="7"/>
        <v>3.8461538461538464E-3</v>
      </c>
      <c r="U8" s="7">
        <f t="shared" si="8"/>
        <v>1.9230769230769232E-3</v>
      </c>
      <c r="V8" s="4"/>
    </row>
    <row r="9" spans="1:22"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0" t="str">
        <f t="shared" ref="O9" si="9">IF(E9=0,"",E9/$D9)</f>
        <v/>
      </c>
      <c r="P9" s="20"/>
      <c r="Q9" s="20" t="str">
        <f t="shared" si="4"/>
        <v/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29816</v>
      </c>
      <c r="E10" s="4">
        <f t="shared" si="10"/>
        <v>90</v>
      </c>
      <c r="F10" s="4">
        <f t="shared" si="10"/>
        <v>34</v>
      </c>
      <c r="G10" s="4">
        <f t="shared" si="10"/>
        <v>2361</v>
      </c>
      <c r="H10" s="4">
        <f t="shared" si="10"/>
        <v>147</v>
      </c>
      <c r="I10" s="4">
        <f t="shared" si="10"/>
        <v>300</v>
      </c>
      <c r="J10" s="4">
        <f t="shared" si="10"/>
        <v>108</v>
      </c>
      <c r="K10" s="4">
        <f t="shared" si="10"/>
        <v>89</v>
      </c>
      <c r="L10" s="4">
        <f t="shared" si="10"/>
        <v>54</v>
      </c>
      <c r="M10" s="4">
        <f>SUM(E10:L10)</f>
        <v>3183</v>
      </c>
      <c r="N10" s="4"/>
      <c r="O10" s="7">
        <f>IF(E10=0,"",E10/$D10)</f>
        <v>3.0185135497719346E-3</v>
      </c>
      <c r="P10" s="7">
        <f t="shared" ref="P10" si="11">IF(F10=0,"",F10/$D10)</f>
        <v>1.1403273410249531E-3</v>
      </c>
      <c r="Q10" s="7">
        <f t="shared" si="4"/>
        <v>7.918567212235042E-2</v>
      </c>
      <c r="R10" s="7">
        <f t="shared" si="5"/>
        <v>4.9302387979608267E-3</v>
      </c>
      <c r="S10" s="7">
        <f t="shared" si="6"/>
        <v>1.0061711832573116E-2</v>
      </c>
      <c r="T10" s="7">
        <f t="shared" si="7"/>
        <v>3.6222162597263213E-3</v>
      </c>
      <c r="U10" s="7">
        <f t="shared" si="8"/>
        <v>2.9849745103300239E-3</v>
      </c>
      <c r="V10" s="7">
        <f t="shared" ref="V10" si="12">IF(L10=0,"",L10/$D10)</f>
        <v>1.8111081298631607E-3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34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8">
      <c r="A1" s="38" t="s">
        <v>168</v>
      </c>
    </row>
    <row r="2" spans="1:18">
      <c r="A2" s="14" t="s">
        <v>42</v>
      </c>
      <c r="D2" s="14"/>
    </row>
    <row r="3" spans="1:18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8">
      <c r="A4" s="83" t="s">
        <v>266</v>
      </c>
      <c r="B4" s="47" t="s">
        <v>162</v>
      </c>
      <c r="C4" s="84">
        <v>45407</v>
      </c>
      <c r="D4" s="47">
        <v>4263</v>
      </c>
      <c r="E4" s="47"/>
      <c r="F4" s="47">
        <v>22</v>
      </c>
      <c r="G4" s="47">
        <v>63</v>
      </c>
      <c r="H4" s="47">
        <v>23</v>
      </c>
      <c r="I4" s="47">
        <v>13</v>
      </c>
      <c r="J4" s="47">
        <v>2</v>
      </c>
      <c r="K4" s="47"/>
      <c r="L4" s="47"/>
      <c r="M4" s="47"/>
      <c r="N4" s="7" t="str">
        <f>IF(E4=0,"",E4/$D4)</f>
        <v/>
      </c>
      <c r="O4" s="7">
        <f>IF(F4=0,"",F4/$D4)</f>
        <v>5.1606849636406287E-3</v>
      </c>
      <c r="P4" s="7">
        <f>IF(G4=0,"",G4/$D4)</f>
        <v>1.4778325123152709E-2</v>
      </c>
      <c r="Q4" s="7">
        <f t="shared" ref="Q4" si="0">IF(H4+I4=0,"",(H4+I4)/$D4)</f>
        <v>8.44475721323012E-3</v>
      </c>
      <c r="R4" s="7">
        <f>IF(I4+J4=0,"",J4/$D4)</f>
        <v>4.691531785127844E-4</v>
      </c>
    </row>
    <row r="5" spans="1:18">
      <c r="A5" s="83" t="s">
        <v>277</v>
      </c>
      <c r="B5" s="47" t="s">
        <v>269</v>
      </c>
      <c r="C5" s="84">
        <v>45321</v>
      </c>
      <c r="D5" s="47">
        <v>51</v>
      </c>
      <c r="E5" s="47">
        <v>9</v>
      </c>
      <c r="F5" s="47">
        <v>3</v>
      </c>
      <c r="G5" s="47">
        <v>4</v>
      </c>
      <c r="H5" s="47"/>
      <c r="I5" s="47"/>
      <c r="J5" s="47"/>
      <c r="K5" s="47"/>
      <c r="L5" s="47"/>
      <c r="M5" s="47"/>
      <c r="N5" s="7">
        <f t="shared" ref="N5:N22" si="1">IF(E5=0,"",E5/$D5)</f>
        <v>0.17647058823529413</v>
      </c>
      <c r="O5" s="7">
        <f t="shared" ref="O5:O22" si="2">IF(F5=0,"",F5/$D5)</f>
        <v>5.8823529411764705E-2</v>
      </c>
      <c r="P5" s="7">
        <f t="shared" ref="P5:P22" si="3">IF(G5=0,"",G5/$D5)</f>
        <v>7.8431372549019607E-2</v>
      </c>
      <c r="Q5" s="7" t="str">
        <f t="shared" ref="Q5:Q22" si="4">IF(H5+I5=0,"",(H5+I5)/$D5)</f>
        <v/>
      </c>
      <c r="R5" s="7" t="str">
        <f t="shared" ref="R5:R22" si="5">IF(I5+J5=0,"",J5/$D5)</f>
        <v/>
      </c>
    </row>
    <row r="6" spans="1:18">
      <c r="A6" s="83" t="s">
        <v>277</v>
      </c>
      <c r="B6" s="47" t="s">
        <v>269</v>
      </c>
      <c r="C6" s="84">
        <v>45323</v>
      </c>
      <c r="D6" s="47">
        <v>51</v>
      </c>
      <c r="E6" s="47">
        <v>5</v>
      </c>
      <c r="F6" s="47">
        <v>2</v>
      </c>
      <c r="G6" s="47">
        <v>1</v>
      </c>
      <c r="H6" s="47">
        <v>1</v>
      </c>
      <c r="I6" s="47"/>
      <c r="J6" s="47"/>
      <c r="K6" s="47"/>
      <c r="L6" s="47"/>
      <c r="M6" s="47"/>
      <c r="N6" s="7">
        <f t="shared" si="1"/>
        <v>9.8039215686274508E-2</v>
      </c>
      <c r="O6" s="7">
        <f t="shared" si="2"/>
        <v>3.9215686274509803E-2</v>
      </c>
      <c r="P6" s="7">
        <f t="shared" si="3"/>
        <v>1.9607843137254902E-2</v>
      </c>
      <c r="Q6" s="7">
        <f t="shared" si="4"/>
        <v>1.9607843137254902E-2</v>
      </c>
      <c r="R6" s="7" t="str">
        <f t="shared" si="5"/>
        <v/>
      </c>
    </row>
    <row r="7" spans="1:18">
      <c r="A7" s="83" t="s">
        <v>277</v>
      </c>
      <c r="B7" s="47" t="s">
        <v>269</v>
      </c>
      <c r="C7" s="84">
        <v>45428</v>
      </c>
      <c r="D7" s="47">
        <v>50</v>
      </c>
      <c r="E7" s="47">
        <v>28</v>
      </c>
      <c r="F7" s="47"/>
      <c r="G7" s="47"/>
      <c r="H7" s="47"/>
      <c r="I7" s="47"/>
      <c r="J7" s="47"/>
      <c r="K7" s="47"/>
      <c r="L7" s="47"/>
      <c r="M7" s="47"/>
      <c r="N7" s="7">
        <f t="shared" si="1"/>
        <v>0.56000000000000005</v>
      </c>
      <c r="O7" s="7" t="str">
        <f t="shared" si="2"/>
        <v/>
      </c>
      <c r="P7" s="7" t="str">
        <f t="shared" si="3"/>
        <v/>
      </c>
      <c r="Q7" s="7" t="str">
        <f t="shared" si="4"/>
        <v/>
      </c>
      <c r="R7" s="7" t="str">
        <f t="shared" si="5"/>
        <v/>
      </c>
    </row>
    <row r="8" spans="1:18">
      <c r="A8" s="83" t="s">
        <v>277</v>
      </c>
      <c r="B8" s="47" t="s">
        <v>269</v>
      </c>
      <c r="C8" s="84">
        <v>45428</v>
      </c>
      <c r="D8" s="47">
        <v>150</v>
      </c>
      <c r="E8" s="47">
        <v>28</v>
      </c>
      <c r="F8" s="47"/>
      <c r="G8" s="47"/>
      <c r="H8" s="47"/>
      <c r="I8" s="47"/>
      <c r="J8" s="47"/>
      <c r="K8" s="47"/>
      <c r="L8" s="47"/>
      <c r="M8" s="47"/>
      <c r="N8" s="7">
        <f t="shared" si="1"/>
        <v>0.18666666666666668</v>
      </c>
      <c r="O8" s="7" t="str">
        <f t="shared" si="2"/>
        <v/>
      </c>
      <c r="P8" s="7" t="str">
        <f t="shared" si="3"/>
        <v/>
      </c>
      <c r="Q8" s="7" t="str">
        <f t="shared" si="4"/>
        <v/>
      </c>
      <c r="R8" s="7" t="str">
        <f t="shared" si="5"/>
        <v/>
      </c>
    </row>
    <row r="9" spans="1:18">
      <c r="A9" s="83" t="s">
        <v>277</v>
      </c>
      <c r="B9" s="47" t="s">
        <v>269</v>
      </c>
      <c r="C9" s="84">
        <v>45433</v>
      </c>
      <c r="D9" s="47">
        <v>50</v>
      </c>
      <c r="E9" s="47">
        <v>29</v>
      </c>
      <c r="F9" s="47"/>
      <c r="G9" s="47"/>
      <c r="H9" s="47"/>
      <c r="I9" s="47"/>
      <c r="J9" s="47"/>
      <c r="K9" s="47"/>
      <c r="L9" s="47"/>
      <c r="M9" s="47"/>
      <c r="N9" s="7">
        <f t="shared" si="1"/>
        <v>0.57999999999999996</v>
      </c>
      <c r="O9" s="7" t="str">
        <f t="shared" si="2"/>
        <v/>
      </c>
      <c r="P9" s="7" t="str">
        <f t="shared" si="3"/>
        <v/>
      </c>
      <c r="Q9" s="7" t="str">
        <f t="shared" si="4"/>
        <v/>
      </c>
      <c r="R9" s="7" t="str">
        <f t="shared" si="5"/>
        <v/>
      </c>
    </row>
    <row r="10" spans="1:18">
      <c r="A10" s="83" t="s">
        <v>277</v>
      </c>
      <c r="B10" s="47" t="s">
        <v>269</v>
      </c>
      <c r="C10" s="84">
        <v>45433</v>
      </c>
      <c r="D10" s="47">
        <v>100</v>
      </c>
      <c r="E10" s="47">
        <v>29</v>
      </c>
      <c r="F10" s="47"/>
      <c r="G10" s="47"/>
      <c r="H10" s="47"/>
      <c r="I10" s="47"/>
      <c r="J10" s="47"/>
      <c r="K10" s="47"/>
      <c r="L10" s="47"/>
      <c r="M10" s="47"/>
      <c r="N10" s="7">
        <f t="shared" si="1"/>
        <v>0.28999999999999998</v>
      </c>
      <c r="O10" s="7" t="str">
        <f t="shared" si="2"/>
        <v/>
      </c>
      <c r="P10" s="7" t="str">
        <f t="shared" si="3"/>
        <v/>
      </c>
      <c r="Q10" s="7" t="str">
        <f t="shared" si="4"/>
        <v/>
      </c>
      <c r="R10" s="7" t="str">
        <f t="shared" si="5"/>
        <v/>
      </c>
    </row>
    <row r="11" spans="1:18">
      <c r="A11" s="83" t="s">
        <v>277</v>
      </c>
      <c r="B11" s="47" t="s">
        <v>269</v>
      </c>
      <c r="C11" s="84">
        <v>45435</v>
      </c>
      <c r="D11" s="47">
        <v>50</v>
      </c>
      <c r="E11" s="47">
        <v>23</v>
      </c>
      <c r="F11" s="47"/>
      <c r="G11" s="47"/>
      <c r="H11" s="47">
        <v>1</v>
      </c>
      <c r="I11" s="47"/>
      <c r="J11" s="47"/>
      <c r="K11" s="47"/>
      <c r="L11" s="47"/>
      <c r="M11" s="47"/>
      <c r="N11" s="7">
        <f t="shared" si="1"/>
        <v>0.46</v>
      </c>
      <c r="O11" s="7" t="str">
        <f t="shared" si="2"/>
        <v/>
      </c>
      <c r="P11" s="7" t="str">
        <f t="shared" si="3"/>
        <v/>
      </c>
      <c r="Q11" s="7">
        <f t="shared" si="4"/>
        <v>0.02</v>
      </c>
      <c r="R11" s="7" t="str">
        <f t="shared" si="5"/>
        <v/>
      </c>
    </row>
    <row r="12" spans="1:18">
      <c r="A12" s="83" t="s">
        <v>277</v>
      </c>
      <c r="B12" s="47" t="s">
        <v>269</v>
      </c>
      <c r="C12" s="84">
        <v>45435</v>
      </c>
      <c r="D12" s="47">
        <v>151</v>
      </c>
      <c r="E12" s="47">
        <v>23</v>
      </c>
      <c r="F12" s="47"/>
      <c r="G12" s="47"/>
      <c r="H12" s="47">
        <v>1</v>
      </c>
      <c r="I12" s="47"/>
      <c r="J12" s="47"/>
      <c r="K12" s="47"/>
      <c r="L12" s="47"/>
      <c r="M12" s="47"/>
      <c r="N12" s="7">
        <f t="shared" si="1"/>
        <v>0.15231788079470199</v>
      </c>
      <c r="O12" s="7" t="str">
        <f t="shared" si="2"/>
        <v/>
      </c>
      <c r="P12" s="7" t="str">
        <f t="shared" si="3"/>
        <v/>
      </c>
      <c r="Q12" s="7">
        <f t="shared" si="4"/>
        <v>6.6225165562913907E-3</v>
      </c>
      <c r="R12" s="7" t="str">
        <f t="shared" si="5"/>
        <v/>
      </c>
    </row>
    <row r="13" spans="1:18">
      <c r="A13" s="83" t="s">
        <v>277</v>
      </c>
      <c r="B13" s="47" t="s">
        <v>269</v>
      </c>
      <c r="C13" s="84">
        <v>45440</v>
      </c>
      <c r="D13" s="47">
        <v>50</v>
      </c>
      <c r="E13" s="47">
        <v>37</v>
      </c>
      <c r="F13" s="47"/>
      <c r="G13" s="47"/>
      <c r="H13" s="47"/>
      <c r="I13" s="47"/>
      <c r="J13" s="47"/>
      <c r="K13" s="47"/>
      <c r="L13" s="47"/>
      <c r="M13" s="47"/>
      <c r="N13" s="7">
        <f t="shared" si="1"/>
        <v>0.74</v>
      </c>
      <c r="O13" s="7" t="str">
        <f t="shared" si="2"/>
        <v/>
      </c>
      <c r="P13" s="7" t="str">
        <f t="shared" si="3"/>
        <v/>
      </c>
      <c r="Q13" s="7" t="str">
        <f t="shared" si="4"/>
        <v/>
      </c>
      <c r="R13" s="7" t="str">
        <f t="shared" si="5"/>
        <v/>
      </c>
    </row>
    <row r="14" spans="1:18">
      <c r="A14" s="83" t="s">
        <v>277</v>
      </c>
      <c r="B14" s="47" t="s">
        <v>269</v>
      </c>
      <c r="C14" s="84">
        <v>45440</v>
      </c>
      <c r="D14" s="47">
        <v>99</v>
      </c>
      <c r="E14" s="47">
        <v>37</v>
      </c>
      <c r="F14" s="47"/>
      <c r="G14" s="47"/>
      <c r="H14" s="47"/>
      <c r="I14" s="47"/>
      <c r="J14" s="47"/>
      <c r="K14" s="47"/>
      <c r="L14" s="47"/>
      <c r="M14" s="47"/>
      <c r="N14" s="7">
        <f t="shared" si="1"/>
        <v>0.37373737373737376</v>
      </c>
      <c r="O14" s="7" t="str">
        <f t="shared" si="2"/>
        <v/>
      </c>
      <c r="P14" s="7" t="str">
        <f t="shared" si="3"/>
        <v/>
      </c>
      <c r="Q14" s="7" t="str">
        <f t="shared" si="4"/>
        <v/>
      </c>
      <c r="R14" s="7" t="str">
        <f t="shared" si="5"/>
        <v/>
      </c>
    </row>
    <row r="15" spans="1:18">
      <c r="A15" s="83" t="s">
        <v>277</v>
      </c>
      <c r="B15" s="47" t="s">
        <v>269</v>
      </c>
      <c r="C15" s="84">
        <v>45442</v>
      </c>
      <c r="D15" s="47">
        <v>51</v>
      </c>
      <c r="E15" s="47">
        <v>49</v>
      </c>
      <c r="F15" s="47"/>
      <c r="G15" s="47">
        <v>1</v>
      </c>
      <c r="H15" s="47"/>
      <c r="I15" s="47"/>
      <c r="J15" s="47"/>
      <c r="K15" s="47"/>
      <c r="L15" s="47"/>
      <c r="M15" s="47"/>
      <c r="N15" s="7">
        <f t="shared" si="1"/>
        <v>0.96078431372549022</v>
      </c>
      <c r="O15" s="7" t="str">
        <f t="shared" si="2"/>
        <v/>
      </c>
      <c r="P15" s="7">
        <f t="shared" si="3"/>
        <v>1.9607843137254902E-2</v>
      </c>
      <c r="Q15" s="7" t="str">
        <f t="shared" si="4"/>
        <v/>
      </c>
      <c r="R15" s="7" t="str">
        <f t="shared" si="5"/>
        <v/>
      </c>
    </row>
    <row r="16" spans="1:18">
      <c r="A16" s="83" t="s">
        <v>277</v>
      </c>
      <c r="B16" s="47" t="s">
        <v>269</v>
      </c>
      <c r="C16" s="84">
        <v>45442</v>
      </c>
      <c r="D16" s="47">
        <v>100</v>
      </c>
      <c r="E16" s="47">
        <v>49</v>
      </c>
      <c r="F16" s="47"/>
      <c r="G16" s="47">
        <v>1</v>
      </c>
      <c r="H16" s="47"/>
      <c r="I16" s="47"/>
      <c r="J16" s="47"/>
      <c r="K16" s="47"/>
      <c r="L16" s="47"/>
      <c r="M16" s="47"/>
      <c r="N16" s="7">
        <f t="shared" si="1"/>
        <v>0.49</v>
      </c>
      <c r="O16" s="7" t="str">
        <f t="shared" si="2"/>
        <v/>
      </c>
      <c r="P16" s="7">
        <f t="shared" si="3"/>
        <v>0.01</v>
      </c>
      <c r="Q16" s="7" t="str">
        <f t="shared" si="4"/>
        <v/>
      </c>
      <c r="R16" s="7" t="str">
        <f t="shared" si="5"/>
        <v/>
      </c>
    </row>
    <row r="17" spans="1:19">
      <c r="A17" s="83" t="s">
        <v>277</v>
      </c>
      <c r="B17" s="47" t="s">
        <v>269</v>
      </c>
      <c r="C17" s="84">
        <v>45447</v>
      </c>
      <c r="D17" s="47">
        <v>50</v>
      </c>
      <c r="E17" s="47">
        <v>30</v>
      </c>
      <c r="F17" s="47"/>
      <c r="G17" s="47"/>
      <c r="H17" s="47"/>
      <c r="I17" s="47"/>
      <c r="J17" s="47"/>
      <c r="K17" s="47"/>
      <c r="L17" s="47"/>
      <c r="M17" s="47"/>
      <c r="N17" s="7">
        <f t="shared" si="1"/>
        <v>0.6</v>
      </c>
      <c r="O17" s="7" t="str">
        <f t="shared" si="2"/>
        <v/>
      </c>
      <c r="P17" s="7" t="str">
        <f t="shared" si="3"/>
        <v/>
      </c>
      <c r="Q17" s="7" t="str">
        <f t="shared" si="4"/>
        <v/>
      </c>
      <c r="R17" s="7" t="str">
        <f t="shared" si="5"/>
        <v/>
      </c>
    </row>
    <row r="18" spans="1:19">
      <c r="A18" s="83" t="s">
        <v>277</v>
      </c>
      <c r="B18" s="47" t="s">
        <v>269</v>
      </c>
      <c r="C18" s="84">
        <v>45447</v>
      </c>
      <c r="D18" s="47">
        <v>51</v>
      </c>
      <c r="E18" s="47">
        <v>30</v>
      </c>
      <c r="F18" s="47"/>
      <c r="G18" s="47"/>
      <c r="H18" s="47"/>
      <c r="I18" s="47"/>
      <c r="J18" s="47"/>
      <c r="K18" s="47"/>
      <c r="L18" s="47"/>
      <c r="M18" s="47"/>
      <c r="N18" s="7">
        <f t="shared" si="1"/>
        <v>0.58823529411764708</v>
      </c>
      <c r="O18" s="7" t="str">
        <f t="shared" si="2"/>
        <v/>
      </c>
      <c r="P18" s="7" t="str">
        <f t="shared" si="3"/>
        <v/>
      </c>
      <c r="Q18" s="7" t="str">
        <f t="shared" si="4"/>
        <v/>
      </c>
      <c r="R18" s="7" t="str">
        <f t="shared" si="5"/>
        <v/>
      </c>
    </row>
    <row r="19" spans="1:19">
      <c r="A19" s="83" t="s">
        <v>277</v>
      </c>
      <c r="B19" s="47" t="s">
        <v>269</v>
      </c>
      <c r="C19" s="84">
        <v>45447</v>
      </c>
      <c r="D19" s="47">
        <v>101</v>
      </c>
      <c r="E19" s="47">
        <v>30</v>
      </c>
      <c r="F19" s="47"/>
      <c r="G19" s="47"/>
      <c r="H19" s="47"/>
      <c r="I19" s="47"/>
      <c r="J19" s="47"/>
      <c r="K19" s="47"/>
      <c r="L19" s="47"/>
      <c r="M19" s="47"/>
      <c r="N19" s="7">
        <f t="shared" si="1"/>
        <v>0.29702970297029702</v>
      </c>
      <c r="O19" s="7" t="str">
        <f t="shared" si="2"/>
        <v/>
      </c>
      <c r="P19" s="7" t="str">
        <f t="shared" si="3"/>
        <v/>
      </c>
      <c r="Q19" s="7" t="str">
        <f t="shared" si="4"/>
        <v/>
      </c>
      <c r="R19" s="7" t="str">
        <f t="shared" si="5"/>
        <v/>
      </c>
    </row>
    <row r="20" spans="1:19">
      <c r="A20" s="83" t="s">
        <v>277</v>
      </c>
      <c r="B20" s="47" t="s">
        <v>269</v>
      </c>
      <c r="C20" s="84">
        <v>45449</v>
      </c>
      <c r="D20" s="47">
        <v>49</v>
      </c>
      <c r="E20" s="47">
        <v>41</v>
      </c>
      <c r="F20" s="47"/>
      <c r="G20" s="47"/>
      <c r="H20" s="47"/>
      <c r="I20" s="47"/>
      <c r="J20" s="47"/>
      <c r="K20" s="47"/>
      <c r="L20" s="47"/>
      <c r="M20" s="47"/>
      <c r="N20" s="7">
        <f t="shared" si="1"/>
        <v>0.83673469387755106</v>
      </c>
      <c r="O20" s="7" t="str">
        <f t="shared" si="2"/>
        <v/>
      </c>
      <c r="P20" s="7" t="str">
        <f t="shared" si="3"/>
        <v/>
      </c>
      <c r="Q20" s="7" t="str">
        <f t="shared" si="4"/>
        <v/>
      </c>
      <c r="R20" s="7" t="str">
        <f t="shared" si="5"/>
        <v/>
      </c>
    </row>
    <row r="21" spans="1:19">
      <c r="A21" s="83" t="s">
        <v>277</v>
      </c>
      <c r="B21" s="47" t="s">
        <v>269</v>
      </c>
      <c r="C21" s="84">
        <v>45449</v>
      </c>
      <c r="D21" s="47">
        <v>50</v>
      </c>
      <c r="E21" s="47">
        <v>41</v>
      </c>
      <c r="F21" s="47"/>
      <c r="G21" s="47"/>
      <c r="H21" s="47"/>
      <c r="I21" s="47"/>
      <c r="J21" s="47"/>
      <c r="K21" s="47"/>
      <c r="N21" s="7">
        <f t="shared" si="1"/>
        <v>0.82</v>
      </c>
      <c r="O21" s="7" t="str">
        <f t="shared" si="2"/>
        <v/>
      </c>
      <c r="P21" s="7" t="str">
        <f t="shared" si="3"/>
        <v/>
      </c>
      <c r="Q21" s="7" t="str">
        <f t="shared" si="4"/>
        <v/>
      </c>
      <c r="R21" s="7" t="str">
        <f t="shared" si="5"/>
        <v/>
      </c>
    </row>
    <row r="22" spans="1:19">
      <c r="A22" s="83" t="s">
        <v>277</v>
      </c>
      <c r="B22" s="47" t="s">
        <v>269</v>
      </c>
      <c r="C22" s="84">
        <v>45449</v>
      </c>
      <c r="D22" s="47">
        <v>100</v>
      </c>
      <c r="E22" s="47">
        <v>41</v>
      </c>
      <c r="F22" s="47"/>
      <c r="G22" s="47"/>
      <c r="H22" s="47"/>
      <c r="I22" s="47"/>
      <c r="J22" s="47"/>
      <c r="K22" s="47"/>
      <c r="N22" s="7">
        <f t="shared" si="1"/>
        <v>0.41</v>
      </c>
      <c r="O22" s="7" t="str">
        <f t="shared" si="2"/>
        <v/>
      </c>
      <c r="P22" s="7" t="str">
        <f t="shared" si="3"/>
        <v/>
      </c>
      <c r="Q22" s="7" t="str">
        <f t="shared" si="4"/>
        <v/>
      </c>
      <c r="R22" s="7" t="str">
        <f t="shared" si="5"/>
        <v/>
      </c>
    </row>
    <row r="23" spans="1:19">
      <c r="A23" s="23"/>
      <c r="B23" s="47"/>
      <c r="C23" s="84"/>
      <c r="D23" s="47"/>
      <c r="E23" s="47"/>
      <c r="F23" s="47"/>
      <c r="G23" s="47"/>
      <c r="H23" s="47"/>
      <c r="I23" s="47"/>
      <c r="J23" s="47"/>
      <c r="K23" s="47"/>
      <c r="N23" s="7" t="str">
        <f t="shared" ref="N23" si="6">IF(E23=0,"",E23/$D23)</f>
        <v/>
      </c>
      <c r="O23" s="7" t="str">
        <f t="shared" ref="O23" si="7">IF(F23=0,"",F23/$D23)</f>
        <v/>
      </c>
      <c r="P23" s="7" t="str">
        <f t="shared" ref="P23" si="8">IF(G23=0,"",G23/$D23)</f>
        <v/>
      </c>
      <c r="Q23" s="7" t="str">
        <f t="shared" ref="Q23" si="9">IF(H23+I23=0,"",(H23+I23)/$D23)</f>
        <v/>
      </c>
      <c r="R23" s="7" t="str">
        <f t="shared" ref="R23" si="10">IF(I23+J23=0,"",J23/$D23)</f>
        <v/>
      </c>
    </row>
    <row r="24" spans="1:19">
      <c r="A24" s="23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</row>
    <row r="25" spans="1:19">
      <c r="A25" s="23"/>
      <c r="D25">
        <f>SUM(D4:D24)</f>
        <v>5617</v>
      </c>
      <c r="E25">
        <f t="shared" ref="E25:K25" si="11">SUM(E4:E24)</f>
        <v>559</v>
      </c>
      <c r="F25">
        <f t="shared" si="11"/>
        <v>27</v>
      </c>
      <c r="G25">
        <f t="shared" si="11"/>
        <v>70</v>
      </c>
      <c r="H25">
        <f t="shared" si="11"/>
        <v>26</v>
      </c>
      <c r="I25">
        <f t="shared" si="11"/>
        <v>13</v>
      </c>
      <c r="J25">
        <f t="shared" si="11"/>
        <v>2</v>
      </c>
      <c r="K25">
        <f t="shared" si="11"/>
        <v>0</v>
      </c>
      <c r="L25">
        <f>SUM(E25:J25)</f>
        <v>697</v>
      </c>
      <c r="N25" s="7">
        <f>IF(E25=0,"",E25/$D25)</f>
        <v>9.9519316361046828E-2</v>
      </c>
      <c r="O25" s="7">
        <f>IF(F25=0,"",F25/$D25)</f>
        <v>4.8068363895317785E-3</v>
      </c>
      <c r="P25" s="7">
        <f t="shared" ref="P25" si="12">IF(G25=0,"",G25/$D25)</f>
        <v>1.246216841730461E-2</v>
      </c>
      <c r="Q25" s="7">
        <f>IF(H25+I25=0,"",(H25+I25)/$D25)</f>
        <v>6.9432081182125693E-3</v>
      </c>
      <c r="R25" s="7">
        <f>IF(I25+J25=0,"",(I25+J25)/$D25)</f>
        <v>2.6704646608509881E-3</v>
      </c>
      <c r="S25" s="7">
        <f>L25/D25</f>
        <v>0.12408759124087591</v>
      </c>
    </row>
    <row r="26" spans="1:19">
      <c r="O26" s="7"/>
      <c r="P26" s="7"/>
      <c r="Q26" s="7"/>
      <c r="R26" s="7"/>
      <c r="S26" s="7"/>
    </row>
    <row r="27" spans="1:19">
      <c r="O27" s="7"/>
      <c r="P27" s="7"/>
      <c r="Q27" s="7"/>
      <c r="R27" s="7"/>
      <c r="S27" s="7"/>
    </row>
    <row r="29" spans="1:19">
      <c r="O29" s="7"/>
      <c r="P29" s="7"/>
      <c r="Q29" s="7"/>
      <c r="R29" s="7"/>
      <c r="S29" s="7"/>
    </row>
    <row r="30" spans="1:19">
      <c r="O30" s="7"/>
      <c r="P30" s="7"/>
      <c r="Q30" s="7"/>
      <c r="R30" s="7"/>
      <c r="S30" s="7"/>
    </row>
    <row r="31" spans="1:19">
      <c r="O31" s="7"/>
      <c r="P31" s="7"/>
      <c r="Q31" s="7"/>
      <c r="R31" s="7"/>
      <c r="S31" s="7"/>
    </row>
    <row r="32" spans="1:19">
      <c r="O32" s="7"/>
      <c r="P32" s="7"/>
      <c r="Q32" s="7"/>
      <c r="R32" s="7"/>
      <c r="S32" s="7"/>
    </row>
    <row r="33" spans="15:19">
      <c r="O33" s="7"/>
      <c r="P33" s="7"/>
      <c r="Q33" s="7"/>
      <c r="R33" s="7"/>
      <c r="S33" s="7"/>
    </row>
    <row r="34" spans="15:19">
      <c r="O34" s="7"/>
      <c r="P34" s="7"/>
      <c r="Q34" s="7"/>
      <c r="R34" s="7"/>
      <c r="S34" s="7"/>
    </row>
  </sheetData>
  <pageMargins left="0.7" right="0.7" top="0.75" bottom="0.75" header="0.3" footer="0.3"/>
  <pageSetup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281</v>
      </c>
      <c r="K1" s="58" t="s">
        <v>212</v>
      </c>
      <c r="BM1" s="41" t="s">
        <v>282</v>
      </c>
      <c r="BS1" s="58" t="s">
        <v>178</v>
      </c>
      <c r="CX1" s="53"/>
      <c r="CY1" s="85" t="s">
        <v>283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280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274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275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267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279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2">
        <v>2025</v>
      </c>
      <c r="B6" s="102" t="s">
        <v>17</v>
      </c>
      <c r="C6" s="102">
        <v>307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2">
        <v>19</v>
      </c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4">
        <f t="shared" ref="AJ6:AJ37" si="3">SUM(D6:AI6)</f>
        <v>19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6.1889250814332247E-2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 t="str">
        <f t="shared" ref="BF6" si="24">IF(AD6=0,"",AD6/$C6)</f>
        <v/>
      </c>
      <c r="BG6" s="7" t="str">
        <f t="shared" ref="BG6" si="25">IF(AE6=0,"",AE6/$C6)</f>
        <v/>
      </c>
      <c r="BH6" s="7" t="str">
        <f t="shared" ref="BH6" si="26">IF(AF6=0,"",AF6/$C6)</f>
        <v/>
      </c>
      <c r="BI6" s="7" t="str">
        <f t="shared" ref="BI6" si="27">IF(AG6=0,"",AG6/$C6)</f>
        <v/>
      </c>
      <c r="BJ6" s="7" t="str">
        <f t="shared" ref="BJ6" si="28">IF(AH6=0,"",AH6/$C6)</f>
        <v/>
      </c>
      <c r="BK6" s="7" t="str">
        <f t="shared" ref="BK6" si="29">IF(AI6=0,"",AI6/$C6)</f>
        <v/>
      </c>
      <c r="BL6" s="7">
        <f t="shared" ref="BL6" si="30">IF(AJ6=0,"",AJ6/$C6)</f>
        <v>6.1889250814332247E-2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Z6" s="10"/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2">
        <v>2025</v>
      </c>
      <c r="B7" s="102" t="s">
        <v>142</v>
      </c>
      <c r="C7" s="102">
        <v>570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2">
        <v>7</v>
      </c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4">
        <f t="shared" si="3"/>
        <v>7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1.2280701754385965E-2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 t="str">
        <f t="shared" ref="BF7:BF70" si="51">IF(AD7=0,"",AD7/$C7)</f>
        <v/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 t="str">
        <f t="shared" ref="BJ7:BJ70" si="55">IF(AH7=0,"",AH7/$C7)</f>
        <v/>
      </c>
      <c r="BK7" s="7" t="str">
        <f t="shared" ref="BK7:BK70" si="56">IF(AI7=0,"",AI7/$C7)</f>
        <v/>
      </c>
      <c r="BL7" s="7">
        <f t="shared" ref="BL7:BL70" si="57">IF(AJ7=0,"",AJ7/$C7)</f>
        <v>1.2280701754385965E-2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Z7" s="10"/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2">
        <v>2025</v>
      </c>
      <c r="B8" s="102" t="s">
        <v>221</v>
      </c>
      <c r="C8" s="102">
        <v>100</v>
      </c>
      <c r="D8" s="103"/>
      <c r="E8" s="103"/>
      <c r="F8" s="103"/>
      <c r="G8" s="102">
        <v>1</v>
      </c>
      <c r="H8" s="102">
        <v>6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4">
        <f t="shared" si="3"/>
        <v>7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 t="str">
        <f t="shared" si="44"/>
        <v/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 t="str">
        <f t="shared" si="51"/>
        <v/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7.0000000000000007E-2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Z8" s="10"/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2">
        <v>2025</v>
      </c>
      <c r="B9" s="102" t="s">
        <v>127</v>
      </c>
      <c r="C9" s="102">
        <v>300</v>
      </c>
      <c r="D9" s="103"/>
      <c r="E9" s="103"/>
      <c r="F9" s="103"/>
      <c r="G9" s="103"/>
      <c r="H9" s="103"/>
      <c r="I9" s="103"/>
      <c r="J9" s="103"/>
      <c r="K9" s="103"/>
      <c r="L9" s="103"/>
      <c r="M9" s="102">
        <v>1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4">
        <f t="shared" si="3"/>
        <v>1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>
        <f t="shared" si="36"/>
        <v>3.3333333333333335E-3</v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 t="str">
        <f t="shared" si="51"/>
        <v/>
      </c>
      <c r="BG9" s="7" t="str">
        <f t="shared" si="52"/>
        <v/>
      </c>
      <c r="BH9" s="7" t="str">
        <f t="shared" si="53"/>
        <v/>
      </c>
      <c r="BI9" s="7" t="str">
        <f t="shared" si="54"/>
        <v/>
      </c>
      <c r="BJ9" s="7" t="str">
        <f t="shared" si="55"/>
        <v/>
      </c>
      <c r="BK9" s="7" t="str">
        <f t="shared" si="56"/>
        <v/>
      </c>
      <c r="BL9" s="7">
        <f t="shared" si="57"/>
        <v>3.3333333333333335E-3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Z9" s="10"/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2">
        <v>2025</v>
      </c>
      <c r="B10" s="102" t="s">
        <v>163</v>
      </c>
      <c r="C10" s="102">
        <v>100</v>
      </c>
      <c r="D10" s="103"/>
      <c r="E10" s="103"/>
      <c r="F10" s="103"/>
      <c r="G10" s="103"/>
      <c r="H10" s="103"/>
      <c r="I10" s="102">
        <v>6</v>
      </c>
      <c r="J10" s="102">
        <v>4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4">
        <f t="shared" si="3"/>
        <v>10</v>
      </c>
      <c r="AL10" s="7" t="str">
        <f t="shared" si="31"/>
        <v/>
      </c>
      <c r="AM10" s="7">
        <f t="shared" si="32"/>
        <v>0.06</v>
      </c>
      <c r="AN10" s="7">
        <f t="shared" si="33"/>
        <v>0.04</v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0.1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Z10" s="10"/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2">
        <v>2025</v>
      </c>
      <c r="B11" s="102" t="s">
        <v>141</v>
      </c>
      <c r="C11" s="102">
        <v>106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2">
        <v>2</v>
      </c>
      <c r="AD11" s="102">
        <v>1</v>
      </c>
      <c r="AE11" s="103"/>
      <c r="AF11" s="103"/>
      <c r="AG11" s="103"/>
      <c r="AH11" s="103"/>
      <c r="AI11" s="103"/>
      <c r="AJ11" s="4">
        <f t="shared" si="3"/>
        <v>3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 t="str">
        <f t="shared" si="44"/>
        <v/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 t="str">
        <f t="shared" si="49"/>
        <v/>
      </c>
      <c r="BE11" s="7">
        <f t="shared" si="50"/>
        <v>1.8867924528301886E-2</v>
      </c>
      <c r="BF11" s="7">
        <f t="shared" si="51"/>
        <v>9.433962264150943E-3</v>
      </c>
      <c r="BG11" s="7" t="str">
        <f t="shared" si="52"/>
        <v/>
      </c>
      <c r="BH11" s="7" t="str">
        <f t="shared" si="53"/>
        <v/>
      </c>
      <c r="BI11" s="7" t="str">
        <f t="shared" si="54"/>
        <v/>
      </c>
      <c r="BJ11" s="7" t="str">
        <f t="shared" si="55"/>
        <v/>
      </c>
      <c r="BK11" s="7" t="str">
        <f t="shared" si="56"/>
        <v/>
      </c>
      <c r="BL11" s="7">
        <f t="shared" si="57"/>
        <v>2.8301886792452831E-2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Z11" s="10"/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2">
        <v>2025</v>
      </c>
      <c r="B12" s="102" t="s">
        <v>125</v>
      </c>
      <c r="C12" s="102">
        <v>831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2">
        <v>2</v>
      </c>
      <c r="T12" s="103"/>
      <c r="U12" s="102">
        <v>1</v>
      </c>
      <c r="V12" s="103"/>
      <c r="W12" s="103"/>
      <c r="X12" s="103"/>
      <c r="Y12" s="103"/>
      <c r="Z12" s="103"/>
      <c r="AA12" s="103"/>
      <c r="AB12" s="103"/>
      <c r="AC12" s="102">
        <v>2</v>
      </c>
      <c r="AD12" s="103"/>
      <c r="AE12" s="103"/>
      <c r="AF12" s="103"/>
      <c r="AG12" s="103"/>
      <c r="AH12" s="103"/>
      <c r="AI12" s="103"/>
      <c r="AJ12" s="4">
        <f t="shared" si="3"/>
        <v>5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 t="str">
        <f t="shared" si="36"/>
        <v/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2.4067388688327317E-3</v>
      </c>
      <c r="AX12" s="7" t="str">
        <f t="shared" si="43"/>
        <v/>
      </c>
      <c r="AY12" s="7">
        <f t="shared" si="44"/>
        <v>1.2033694344163659E-3</v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>
        <f t="shared" si="50"/>
        <v>2.4067388688327317E-3</v>
      </c>
      <c r="BF12" s="7" t="str">
        <f t="shared" si="51"/>
        <v/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6.0168471720818293E-3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Z12" s="10"/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2">
        <v>2025</v>
      </c>
      <c r="B13" s="102" t="s">
        <v>128</v>
      </c>
      <c r="C13" s="102">
        <v>999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2">
        <v>57</v>
      </c>
      <c r="R13" s="102">
        <v>30</v>
      </c>
      <c r="S13" s="102">
        <v>2</v>
      </c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4">
        <f t="shared" si="3"/>
        <v>89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>
        <f t="shared" si="40"/>
        <v>5.7057057057057055E-2</v>
      </c>
      <c r="AV13" s="7">
        <f t="shared" si="41"/>
        <v>3.003003003003003E-2</v>
      </c>
      <c r="AW13" s="7">
        <f t="shared" si="42"/>
        <v>2.002002002002002E-3</v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 t="str">
        <f t="shared" si="51"/>
        <v/>
      </c>
      <c r="BG13" s="7" t="str">
        <f t="shared" si="52"/>
        <v/>
      </c>
      <c r="BH13" s="7" t="str">
        <f t="shared" si="53"/>
        <v/>
      </c>
      <c r="BI13" s="7" t="str">
        <f t="shared" si="54"/>
        <v/>
      </c>
      <c r="BJ13" s="7" t="str">
        <f t="shared" si="55"/>
        <v/>
      </c>
      <c r="BK13" s="7" t="str">
        <f t="shared" si="56"/>
        <v/>
      </c>
      <c r="BL13" s="7">
        <f t="shared" si="57"/>
        <v>8.9089089089089094E-2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Z13" s="10"/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2">
        <v>2025</v>
      </c>
      <c r="B14" s="102" t="s">
        <v>16</v>
      </c>
      <c r="C14" s="102">
        <v>2999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2">
        <v>1</v>
      </c>
      <c r="T14" s="103"/>
      <c r="U14" s="102">
        <v>3</v>
      </c>
      <c r="V14" s="103"/>
      <c r="W14" s="103"/>
      <c r="X14" s="103"/>
      <c r="Y14" s="103"/>
      <c r="Z14" s="103"/>
      <c r="AA14" s="103"/>
      <c r="AB14" s="103"/>
      <c r="AC14" s="103">
        <v>1</v>
      </c>
      <c r="AD14" s="102">
        <v>2</v>
      </c>
      <c r="AE14" s="103"/>
      <c r="AF14" s="103"/>
      <c r="AG14" s="103"/>
      <c r="AH14" s="103"/>
      <c r="AI14" s="103"/>
      <c r="AJ14" s="4">
        <f t="shared" si="3"/>
        <v>7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>
        <f t="shared" si="42"/>
        <v>3.3344448149383126E-4</v>
      </c>
      <c r="AX14" s="7" t="str">
        <f t="shared" si="43"/>
        <v/>
      </c>
      <c r="AY14" s="7">
        <f t="shared" si="44"/>
        <v>1.0003334444814939E-3</v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>
        <f t="shared" si="50"/>
        <v>3.3344448149383126E-4</v>
      </c>
      <c r="BF14" s="7">
        <f t="shared" si="51"/>
        <v>6.6688896298766251E-4</v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 t="str">
        <f t="shared" si="55"/>
        <v/>
      </c>
      <c r="BK14" s="7" t="str">
        <f t="shared" si="56"/>
        <v/>
      </c>
      <c r="BL14" s="7">
        <f t="shared" si="57"/>
        <v>2.3341113704568191E-3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Z14" s="10"/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2">
        <v>2025</v>
      </c>
      <c r="B15" s="102" t="s">
        <v>24</v>
      </c>
      <c r="C15" s="102">
        <v>917</v>
      </c>
      <c r="D15" s="103"/>
      <c r="E15" s="103"/>
      <c r="F15" s="103"/>
      <c r="G15" s="103"/>
      <c r="H15" s="103"/>
      <c r="I15" s="103"/>
      <c r="J15" s="103"/>
      <c r="K15" s="102">
        <v>28</v>
      </c>
      <c r="L15" s="103"/>
      <c r="M15" s="102">
        <v>41</v>
      </c>
      <c r="N15" s="103"/>
      <c r="O15" s="102">
        <v>1</v>
      </c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>
        <v>1</v>
      </c>
      <c r="AG15" s="103"/>
      <c r="AH15" s="103"/>
      <c r="AI15" s="103"/>
      <c r="AJ15" s="4">
        <f t="shared" si="3"/>
        <v>71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>
        <f t="shared" si="34"/>
        <v>3.0534351145038167E-2</v>
      </c>
      <c r="AP15" s="7" t="str">
        <f t="shared" si="35"/>
        <v/>
      </c>
      <c r="AQ15" s="7">
        <f t="shared" si="36"/>
        <v>4.4711014176663032E-2</v>
      </c>
      <c r="AR15" s="7" t="str">
        <f t="shared" si="37"/>
        <v/>
      </c>
      <c r="AS15" s="7">
        <f t="shared" si="38"/>
        <v>1.0905125408942203E-3</v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 t="str">
        <f t="shared" si="44"/>
        <v/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 t="str">
        <f t="shared" si="51"/>
        <v/>
      </c>
      <c r="BG15" s="7" t="str">
        <f t="shared" si="52"/>
        <v/>
      </c>
      <c r="BH15" s="7">
        <f t="shared" si="53"/>
        <v>1.0905125408942203E-3</v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7.7426390403489642E-2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Z15" s="10"/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2">
        <v>2025</v>
      </c>
      <c r="B16" s="102" t="s">
        <v>126</v>
      </c>
      <c r="C16" s="102">
        <v>1062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2">
        <v>1</v>
      </c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2">
        <v>1</v>
      </c>
      <c r="AE16" s="103">
        <v>1</v>
      </c>
      <c r="AF16" s="103">
        <v>1</v>
      </c>
      <c r="AG16" s="103"/>
      <c r="AH16" s="102">
        <v>1</v>
      </c>
      <c r="AI16" s="103"/>
      <c r="AJ16" s="4">
        <f t="shared" si="3"/>
        <v>5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 t="str">
        <f t="shared" si="38"/>
        <v/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>
        <f t="shared" si="42"/>
        <v>9.4161958568738226E-4</v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>
        <f t="shared" si="51"/>
        <v>9.4161958568738226E-4</v>
      </c>
      <c r="BG16" s="7">
        <f t="shared" si="52"/>
        <v>9.4161958568738226E-4</v>
      </c>
      <c r="BH16" s="7">
        <f t="shared" si="53"/>
        <v>9.4161958568738226E-4</v>
      </c>
      <c r="BI16" s="7" t="str">
        <f t="shared" si="54"/>
        <v/>
      </c>
      <c r="BJ16" s="7">
        <f t="shared" si="55"/>
        <v>9.4161958568738226E-4</v>
      </c>
      <c r="BK16" s="7" t="str">
        <f t="shared" si="56"/>
        <v/>
      </c>
      <c r="BL16" s="7">
        <f t="shared" si="57"/>
        <v>4.7080979284369112E-3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Z16" s="10"/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2">
        <v>2025</v>
      </c>
      <c r="B17" s="102" t="s">
        <v>12</v>
      </c>
      <c r="C17" s="102">
        <v>602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2">
        <v>25</v>
      </c>
      <c r="AD17" s="102">
        <v>7</v>
      </c>
      <c r="AE17" s="103"/>
      <c r="AF17" s="103"/>
      <c r="AG17" s="103"/>
      <c r="AH17" s="103"/>
      <c r="AI17" s="103"/>
      <c r="AJ17" s="4">
        <f t="shared" si="3"/>
        <v>32</v>
      </c>
      <c r="AL17" s="7" t="str">
        <f t="shared" si="31"/>
        <v/>
      </c>
      <c r="AM17" s="7" t="str">
        <f t="shared" si="32"/>
        <v/>
      </c>
      <c r="AN17" s="7" t="str">
        <f t="shared" si="33"/>
        <v/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>
        <f t="shared" si="50"/>
        <v>4.1528239202657809E-2</v>
      </c>
      <c r="BF17" s="7">
        <f t="shared" si="51"/>
        <v>1.1627906976744186E-2</v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5.3156146179401995E-2</v>
      </c>
      <c r="BN17" s="10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Z17" s="10"/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2">
        <v>2025</v>
      </c>
      <c r="B18" s="102" t="s">
        <v>249</v>
      </c>
      <c r="C18" s="102">
        <v>28</v>
      </c>
      <c r="D18" s="103"/>
      <c r="E18" s="103"/>
      <c r="F18" s="103"/>
      <c r="G18" s="103"/>
      <c r="H18" s="103"/>
      <c r="I18" s="103"/>
      <c r="J18" s="103"/>
      <c r="K18" s="102">
        <v>1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4">
        <f t="shared" si="3"/>
        <v>1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>
        <f t="shared" si="34"/>
        <v>3.5714285714285712E-2</v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 t="str">
        <f t="shared" si="50"/>
        <v/>
      </c>
      <c r="BF18" s="7" t="str">
        <f t="shared" si="51"/>
        <v/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 t="str">
        <f t="shared" si="56"/>
        <v/>
      </c>
      <c r="BL18" s="7">
        <f t="shared" si="57"/>
        <v>3.5714285714285712E-2</v>
      </c>
      <c r="BN18" s="10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Z18" s="10"/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2">
        <v>2025</v>
      </c>
      <c r="B19" s="102" t="s">
        <v>47</v>
      </c>
      <c r="C19" s="102">
        <v>1204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2">
        <v>1</v>
      </c>
      <c r="N19" s="103"/>
      <c r="O19" s="102">
        <v>35</v>
      </c>
      <c r="P19" s="103"/>
      <c r="Q19" s="103"/>
      <c r="R19" s="103"/>
      <c r="S19" s="102">
        <v>2</v>
      </c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4">
        <f t="shared" si="3"/>
        <v>38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>
        <f t="shared" si="36"/>
        <v>8.3056478405315617E-4</v>
      </c>
      <c r="AR19" s="7" t="str">
        <f t="shared" si="37"/>
        <v/>
      </c>
      <c r="AS19" s="7">
        <f t="shared" si="38"/>
        <v>2.9069767441860465E-2</v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>
        <f t="shared" si="42"/>
        <v>1.6611295681063123E-3</v>
      </c>
      <c r="AX19" s="7" t="str">
        <f t="shared" si="43"/>
        <v/>
      </c>
      <c r="AY19" s="7" t="str">
        <f t="shared" si="44"/>
        <v/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 t="str">
        <f t="shared" si="49"/>
        <v/>
      </c>
      <c r="BE19" s="7" t="str">
        <f t="shared" si="50"/>
        <v/>
      </c>
      <c r="BF19" s="7" t="str">
        <f t="shared" si="51"/>
        <v/>
      </c>
      <c r="BG19" s="7" t="str">
        <f t="shared" si="52"/>
        <v/>
      </c>
      <c r="BH19" s="7" t="str">
        <f t="shared" si="53"/>
        <v/>
      </c>
      <c r="BI19" s="7" t="str">
        <f t="shared" si="54"/>
        <v/>
      </c>
      <c r="BJ19" s="7" t="str">
        <f t="shared" si="55"/>
        <v/>
      </c>
      <c r="BK19" s="7" t="str">
        <f t="shared" si="56"/>
        <v/>
      </c>
      <c r="BL19" s="7">
        <f t="shared" si="57"/>
        <v>3.1561461794019932E-2</v>
      </c>
      <c r="BN19" s="10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Z19" s="10"/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2">
        <v>2025</v>
      </c>
      <c r="B20" s="102" t="s">
        <v>23</v>
      </c>
      <c r="C20" s="102">
        <v>1198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2">
        <v>91</v>
      </c>
      <c r="Q20" s="103"/>
      <c r="R20" s="103"/>
      <c r="S20" s="102">
        <v>1</v>
      </c>
      <c r="T20" s="103"/>
      <c r="U20" s="102">
        <v>1</v>
      </c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4">
        <f t="shared" si="3"/>
        <v>93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>
        <f t="shared" si="39"/>
        <v>7.595993322203673E-2</v>
      </c>
      <c r="AU20" s="7" t="str">
        <f t="shared" si="40"/>
        <v/>
      </c>
      <c r="AV20" s="7" t="str">
        <f t="shared" si="41"/>
        <v/>
      </c>
      <c r="AW20" s="7">
        <f t="shared" si="42"/>
        <v>8.3472454090150253E-4</v>
      </c>
      <c r="AX20" s="7" t="str">
        <f t="shared" si="43"/>
        <v/>
      </c>
      <c r="AY20" s="7">
        <f t="shared" si="44"/>
        <v>8.3472454090150253E-4</v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 t="str">
        <f t="shared" si="49"/>
        <v/>
      </c>
      <c r="BE20" s="7" t="str">
        <f t="shared" si="50"/>
        <v/>
      </c>
      <c r="BF20" s="7" t="str">
        <f t="shared" si="51"/>
        <v/>
      </c>
      <c r="BG20" s="7" t="str">
        <f t="shared" si="52"/>
        <v/>
      </c>
      <c r="BH20" s="7" t="str">
        <f t="shared" si="53"/>
        <v/>
      </c>
      <c r="BI20" s="7" t="str">
        <f t="shared" si="54"/>
        <v/>
      </c>
      <c r="BJ20" s="7" t="str">
        <f t="shared" si="55"/>
        <v/>
      </c>
      <c r="BK20" s="7" t="str">
        <f t="shared" si="56"/>
        <v/>
      </c>
      <c r="BL20" s="7">
        <f t="shared" si="57"/>
        <v>7.7629382303839728E-2</v>
      </c>
      <c r="BN20" s="10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Z20" s="10"/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2">
        <v>2025</v>
      </c>
      <c r="B21" s="102" t="s">
        <v>25</v>
      </c>
      <c r="C21" s="102">
        <v>800</v>
      </c>
      <c r="D21" s="103"/>
      <c r="E21" s="103"/>
      <c r="F21" s="103"/>
      <c r="G21" s="103"/>
      <c r="H21" s="103"/>
      <c r="I21" s="103"/>
      <c r="J21" s="103"/>
      <c r="K21" s="102">
        <v>12</v>
      </c>
      <c r="L21" s="103"/>
      <c r="M21" s="102">
        <v>84</v>
      </c>
      <c r="N21" s="103"/>
      <c r="O21" s="102">
        <v>1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4">
        <f t="shared" si="3"/>
        <v>97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>
        <f t="shared" si="34"/>
        <v>1.4999999999999999E-2</v>
      </c>
      <c r="AP21" s="7" t="str">
        <f t="shared" si="35"/>
        <v/>
      </c>
      <c r="AQ21" s="7">
        <f t="shared" si="36"/>
        <v>0.105</v>
      </c>
      <c r="AR21" s="7" t="str">
        <f t="shared" si="37"/>
        <v/>
      </c>
      <c r="AS21" s="7">
        <f t="shared" si="38"/>
        <v>1.25E-3</v>
      </c>
      <c r="AT21" s="7" t="str">
        <f t="shared" si="39"/>
        <v/>
      </c>
      <c r="AU21" s="7" t="str">
        <f t="shared" si="40"/>
        <v/>
      </c>
      <c r="AV21" s="7" t="str">
        <f t="shared" si="41"/>
        <v/>
      </c>
      <c r="AW21" s="7" t="str">
        <f t="shared" si="42"/>
        <v/>
      </c>
      <c r="AX21" s="7" t="str">
        <f t="shared" si="43"/>
        <v/>
      </c>
      <c r="AY21" s="7" t="str">
        <f t="shared" si="44"/>
        <v/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 t="str">
        <f t="shared" si="49"/>
        <v/>
      </c>
      <c r="BE21" s="7" t="str">
        <f t="shared" si="50"/>
        <v/>
      </c>
      <c r="BF21" s="7" t="str">
        <f t="shared" si="51"/>
        <v/>
      </c>
      <c r="BG21" s="7" t="str">
        <f t="shared" si="52"/>
        <v/>
      </c>
      <c r="BH21" s="7" t="str">
        <f t="shared" si="53"/>
        <v/>
      </c>
      <c r="BI21" s="7" t="str">
        <f t="shared" si="54"/>
        <v/>
      </c>
      <c r="BJ21" s="7" t="str">
        <f t="shared" si="55"/>
        <v/>
      </c>
      <c r="BK21" s="7" t="str">
        <f t="shared" si="56"/>
        <v/>
      </c>
      <c r="BL21" s="7">
        <f t="shared" si="57"/>
        <v>0.12125</v>
      </c>
      <c r="BN21" s="10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Z21" s="10"/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2">
        <v>2025</v>
      </c>
      <c r="B22" s="102" t="s">
        <v>152</v>
      </c>
      <c r="C22" s="102">
        <v>942</v>
      </c>
      <c r="D22" s="103"/>
      <c r="E22" s="103"/>
      <c r="F22" s="103"/>
      <c r="G22" s="103"/>
      <c r="H22" s="103"/>
      <c r="I22" s="103"/>
      <c r="J22" s="103"/>
      <c r="K22" s="102">
        <v>2</v>
      </c>
      <c r="L22" s="103"/>
      <c r="M22" s="102">
        <v>29</v>
      </c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4">
        <f t="shared" si="3"/>
        <v>31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>
        <f t="shared" si="34"/>
        <v>2.1231422505307855E-3</v>
      </c>
      <c r="AP22" s="7" t="str">
        <f t="shared" si="35"/>
        <v/>
      </c>
      <c r="AQ22" s="7">
        <f t="shared" si="36"/>
        <v>3.0785562632696391E-2</v>
      </c>
      <c r="AR22" s="7" t="str">
        <f t="shared" si="37"/>
        <v/>
      </c>
      <c r="AS22" s="7" t="str">
        <f t="shared" si="38"/>
        <v/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 t="str">
        <f t="shared" si="42"/>
        <v/>
      </c>
      <c r="AX22" s="7" t="str">
        <f t="shared" si="43"/>
        <v/>
      </c>
      <c r="AY22" s="7" t="str">
        <f t="shared" si="44"/>
        <v/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 t="str">
        <f t="shared" si="49"/>
        <v/>
      </c>
      <c r="BE22" s="7" t="str">
        <f t="shared" si="50"/>
        <v/>
      </c>
      <c r="BF22" s="7" t="str">
        <f t="shared" si="51"/>
        <v/>
      </c>
      <c r="BG22" s="7" t="str">
        <f t="shared" si="52"/>
        <v/>
      </c>
      <c r="BH22" s="7" t="str">
        <f t="shared" si="53"/>
        <v/>
      </c>
      <c r="BI22" s="7" t="str">
        <f t="shared" si="54"/>
        <v/>
      </c>
      <c r="BJ22" s="7" t="str">
        <f t="shared" si="55"/>
        <v/>
      </c>
      <c r="BK22" s="7" t="str">
        <f t="shared" si="56"/>
        <v/>
      </c>
      <c r="BL22" s="7">
        <f t="shared" si="57"/>
        <v>3.2908704883227176E-2</v>
      </c>
      <c r="BN22" s="10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Z22" s="10"/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2">
        <v>2025</v>
      </c>
      <c r="B23" s="102" t="s">
        <v>150</v>
      </c>
      <c r="C23" s="102">
        <v>995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2">
        <v>23</v>
      </c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4">
        <f t="shared" si="3"/>
        <v>23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 t="str">
        <f t="shared" si="34"/>
        <v/>
      </c>
      <c r="AP23" s="7" t="str">
        <f t="shared" si="35"/>
        <v/>
      </c>
      <c r="AQ23" s="7">
        <f t="shared" si="36"/>
        <v>2.3115577889447236E-2</v>
      </c>
      <c r="AR23" s="7" t="str">
        <f t="shared" si="37"/>
        <v/>
      </c>
      <c r="AS23" s="7" t="str">
        <f t="shared" si="38"/>
        <v/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 t="str">
        <f t="shared" si="42"/>
        <v/>
      </c>
      <c r="AX23" s="7" t="str">
        <f t="shared" si="43"/>
        <v/>
      </c>
      <c r="AY23" s="7" t="str">
        <f t="shared" si="44"/>
        <v/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 t="str">
        <f t="shared" si="49"/>
        <v/>
      </c>
      <c r="BE23" s="7" t="str">
        <f t="shared" si="50"/>
        <v/>
      </c>
      <c r="BF23" s="7" t="str">
        <f t="shared" si="51"/>
        <v/>
      </c>
      <c r="BG23" s="7" t="str">
        <f t="shared" si="52"/>
        <v/>
      </c>
      <c r="BH23" s="7" t="str">
        <f t="shared" si="53"/>
        <v/>
      </c>
      <c r="BI23" s="7" t="str">
        <f t="shared" si="54"/>
        <v/>
      </c>
      <c r="BJ23" s="7" t="str">
        <f t="shared" si="55"/>
        <v/>
      </c>
      <c r="BK23" s="7" t="str">
        <f t="shared" si="56"/>
        <v/>
      </c>
      <c r="BL23" s="7">
        <f t="shared" si="57"/>
        <v>2.3115577889447236E-2</v>
      </c>
      <c r="BN23" s="10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Z23" s="10"/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2">
        <v>2025</v>
      </c>
      <c r="B24" s="102" t="s">
        <v>131</v>
      </c>
      <c r="C24" s="102">
        <v>1498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2">
        <v>2</v>
      </c>
      <c r="T24" s="103"/>
      <c r="U24" s="102">
        <v>1</v>
      </c>
      <c r="V24" s="103"/>
      <c r="W24" s="103"/>
      <c r="X24" s="103"/>
      <c r="Y24" s="103"/>
      <c r="Z24" s="103"/>
      <c r="AA24" s="103"/>
      <c r="AB24" s="103"/>
      <c r="AC24" s="103"/>
      <c r="AD24" s="102">
        <v>1</v>
      </c>
      <c r="AE24" s="103"/>
      <c r="AF24" s="103"/>
      <c r="AG24" s="103"/>
      <c r="AH24" s="103"/>
      <c r="AI24" s="103"/>
      <c r="AJ24" s="4">
        <f t="shared" si="3"/>
        <v>4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>
        <f t="shared" si="42"/>
        <v>1.3351134846461949E-3</v>
      </c>
      <c r="AX24" s="7" t="str">
        <f t="shared" si="43"/>
        <v/>
      </c>
      <c r="AY24" s="7">
        <f t="shared" si="44"/>
        <v>6.6755674232309744E-4</v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>
        <f t="shared" si="51"/>
        <v>6.6755674232309744E-4</v>
      </c>
      <c r="BG24" s="7" t="str">
        <f t="shared" si="52"/>
        <v/>
      </c>
      <c r="BH24" s="7" t="str">
        <f t="shared" si="53"/>
        <v/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2.6702269692923898E-3</v>
      </c>
      <c r="BN24" s="10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Z24" s="10"/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2">
        <v>2025</v>
      </c>
      <c r="B25" s="102" t="s">
        <v>11</v>
      </c>
      <c r="C25" s="102">
        <v>1319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2">
        <v>179</v>
      </c>
      <c r="Z25" s="102">
        <v>195</v>
      </c>
      <c r="AA25" s="102">
        <v>26</v>
      </c>
      <c r="AB25" s="103"/>
      <c r="AC25" s="103"/>
      <c r="AD25" s="103"/>
      <c r="AE25" s="103"/>
      <c r="AF25" s="103"/>
      <c r="AG25" s="103"/>
      <c r="AH25" s="103"/>
      <c r="AI25" s="103"/>
      <c r="AJ25" s="4">
        <f t="shared" si="3"/>
        <v>400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 t="str">
        <f t="shared" si="42"/>
        <v/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>
        <f t="shared" si="47"/>
        <v>0.13570887035633056</v>
      </c>
      <c r="BC25" s="7">
        <f t="shared" si="48"/>
        <v>0.14783927217589082</v>
      </c>
      <c r="BD25" s="7" t="str">
        <f t="shared" si="49"/>
        <v/>
      </c>
      <c r="BE25" s="7" t="str">
        <f t="shared" si="50"/>
        <v/>
      </c>
      <c r="BF25" s="7" t="str">
        <f t="shared" si="51"/>
        <v/>
      </c>
      <c r="BG25" s="7" t="str">
        <f t="shared" si="52"/>
        <v/>
      </c>
      <c r="BH25" s="7" t="str">
        <f t="shared" si="53"/>
        <v/>
      </c>
      <c r="BI25" s="7" t="str">
        <f t="shared" si="54"/>
        <v/>
      </c>
      <c r="BJ25" s="7" t="str">
        <f t="shared" si="55"/>
        <v/>
      </c>
      <c r="BK25" s="7" t="str">
        <f t="shared" si="56"/>
        <v/>
      </c>
      <c r="BL25" s="7">
        <f t="shared" si="57"/>
        <v>0.30326004548900681</v>
      </c>
      <c r="BN25" s="10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Z25" s="10"/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2">
        <v>2025</v>
      </c>
      <c r="B26" s="102" t="s">
        <v>132</v>
      </c>
      <c r="C26" s="102">
        <v>200</v>
      </c>
      <c r="D26" s="102"/>
      <c r="E26" s="103"/>
      <c r="F26" s="103"/>
      <c r="G26" s="103"/>
      <c r="H26" s="102"/>
      <c r="I26" s="103"/>
      <c r="J26" s="102"/>
      <c r="K26" s="103"/>
      <c r="L26" s="103"/>
      <c r="M26" s="102"/>
      <c r="N26" s="103"/>
      <c r="O26" s="103"/>
      <c r="P26" s="103"/>
      <c r="Q26" s="103"/>
      <c r="R26" s="103"/>
      <c r="S26" s="102"/>
      <c r="T26" s="103"/>
      <c r="U26" s="102">
        <v>1</v>
      </c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4">
        <f t="shared" si="3"/>
        <v>1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>
        <f t="shared" si="44"/>
        <v>5.0000000000000001E-3</v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 t="str">
        <f t="shared" si="50"/>
        <v/>
      </c>
      <c r="BF26" s="7" t="str">
        <f t="shared" si="51"/>
        <v/>
      </c>
      <c r="BG26" s="7" t="str">
        <f t="shared" si="52"/>
        <v/>
      </c>
      <c r="BH26" s="7" t="str">
        <f t="shared" si="53"/>
        <v/>
      </c>
      <c r="BI26" s="7" t="str">
        <f t="shared" si="54"/>
        <v/>
      </c>
      <c r="BJ26" s="7" t="str">
        <f t="shared" si="55"/>
        <v/>
      </c>
      <c r="BK26" s="7" t="str">
        <f t="shared" si="56"/>
        <v/>
      </c>
      <c r="BL26" s="7">
        <f t="shared" si="57"/>
        <v>5.0000000000000001E-3</v>
      </c>
      <c r="BN26" s="10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Z26" s="10"/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2">
        <v>2025</v>
      </c>
      <c r="B27" s="102" t="s">
        <v>18</v>
      </c>
      <c r="C27" s="102">
        <v>3489</v>
      </c>
      <c r="D27" s="103">
        <v>1</v>
      </c>
      <c r="E27" s="103"/>
      <c r="F27" s="103"/>
      <c r="G27" s="103"/>
      <c r="H27" s="103">
        <v>1</v>
      </c>
      <c r="I27" s="103"/>
      <c r="J27" s="103">
        <v>2</v>
      </c>
      <c r="K27" s="103"/>
      <c r="L27" s="103"/>
      <c r="M27" s="103">
        <v>4</v>
      </c>
      <c r="N27" s="103"/>
      <c r="O27" s="103"/>
      <c r="P27" s="103"/>
      <c r="Q27" s="103"/>
      <c r="R27" s="103"/>
      <c r="S27" s="103">
        <v>7</v>
      </c>
      <c r="T27" s="103"/>
      <c r="U27" s="102">
        <v>1</v>
      </c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4">
        <f t="shared" si="3"/>
        <v>16</v>
      </c>
      <c r="AL27" s="7">
        <f t="shared" si="31"/>
        <v>2.8661507595299513E-4</v>
      </c>
      <c r="AM27" s="7" t="str">
        <f t="shared" si="32"/>
        <v/>
      </c>
      <c r="AN27" s="7">
        <f t="shared" si="33"/>
        <v>5.7323015190599027E-4</v>
      </c>
      <c r="AO27" s="7" t="str">
        <f t="shared" si="34"/>
        <v/>
      </c>
      <c r="AP27" s="7" t="str">
        <f t="shared" si="35"/>
        <v/>
      </c>
      <c r="AQ27" s="7">
        <f t="shared" si="36"/>
        <v>1.1464603038119805E-3</v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>
        <f t="shared" si="42"/>
        <v>2.0063055316709658E-3</v>
      </c>
      <c r="AX27" s="7" t="str">
        <f t="shared" si="43"/>
        <v/>
      </c>
      <c r="AY27" s="7">
        <f t="shared" si="44"/>
        <v>2.8661507595299513E-4</v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 t="str">
        <f t="shared" si="49"/>
        <v/>
      </c>
      <c r="BE27" s="7" t="str">
        <f t="shared" si="50"/>
        <v/>
      </c>
      <c r="BF27" s="7" t="str">
        <f t="shared" si="51"/>
        <v/>
      </c>
      <c r="BG27" s="7" t="str">
        <f t="shared" si="52"/>
        <v/>
      </c>
      <c r="BH27" s="7" t="str">
        <f t="shared" si="53"/>
        <v/>
      </c>
      <c r="BI27" s="7" t="str">
        <f t="shared" si="54"/>
        <v/>
      </c>
      <c r="BJ27" s="7" t="str">
        <f t="shared" si="55"/>
        <v/>
      </c>
      <c r="BK27" s="7" t="str">
        <f t="shared" si="56"/>
        <v/>
      </c>
      <c r="BL27" s="7">
        <f t="shared" si="57"/>
        <v>4.5858412152479221E-3</v>
      </c>
      <c r="BN27" s="10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Z27" s="10"/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2">
        <v>2024</v>
      </c>
      <c r="B28" s="102" t="s">
        <v>17</v>
      </c>
      <c r="C28" s="102">
        <v>501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2">
        <v>1</v>
      </c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4">
        <f t="shared" si="3"/>
        <v>1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 t="str">
        <f t="shared" si="36"/>
        <v/>
      </c>
      <c r="AR28" s="7" t="str">
        <f t="shared" si="37"/>
        <v/>
      </c>
      <c r="AS28" s="7" t="str">
        <f t="shared" si="38"/>
        <v/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 t="str">
        <f t="shared" si="42"/>
        <v/>
      </c>
      <c r="AX28" s="7" t="str">
        <f t="shared" si="43"/>
        <v/>
      </c>
      <c r="AY28" s="7">
        <f t="shared" si="44"/>
        <v>1.996007984031936E-3</v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 t="str">
        <f t="shared" si="49"/>
        <v/>
      </c>
      <c r="BE28" s="7" t="str">
        <f t="shared" si="50"/>
        <v/>
      </c>
      <c r="BF28" s="7" t="str">
        <f t="shared" si="51"/>
        <v/>
      </c>
      <c r="BG28" s="7" t="str">
        <f t="shared" si="52"/>
        <v/>
      </c>
      <c r="BH28" s="7" t="str">
        <f t="shared" si="53"/>
        <v/>
      </c>
      <c r="BI28" s="7" t="str">
        <f t="shared" si="54"/>
        <v/>
      </c>
      <c r="BJ28" s="7" t="str">
        <f t="shared" si="55"/>
        <v/>
      </c>
      <c r="BK28" s="7" t="str">
        <f t="shared" si="56"/>
        <v/>
      </c>
      <c r="BL28" s="7">
        <f t="shared" si="57"/>
        <v>1.996007984031936E-3</v>
      </c>
      <c r="BN28" s="10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Z28" s="10"/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2">
        <v>2024</v>
      </c>
      <c r="B29" s="102" t="s">
        <v>142</v>
      </c>
      <c r="C29" s="102">
        <v>455</v>
      </c>
      <c r="D29" s="103"/>
      <c r="E29" s="103"/>
      <c r="F29" s="103"/>
      <c r="G29" s="102"/>
      <c r="H29" s="102"/>
      <c r="I29" s="103"/>
      <c r="J29" s="102"/>
      <c r="K29" s="103"/>
      <c r="L29" s="103"/>
      <c r="M29" s="102"/>
      <c r="N29" s="103"/>
      <c r="O29" s="103"/>
      <c r="P29" s="103"/>
      <c r="Q29" s="103"/>
      <c r="R29" s="103"/>
      <c r="S29" s="103"/>
      <c r="T29" s="103"/>
      <c r="U29" s="103">
        <v>2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4">
        <f t="shared" si="3"/>
        <v>2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 t="str">
        <f t="shared" si="34"/>
        <v/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 t="str">
        <f t="shared" si="39"/>
        <v/>
      </c>
      <c r="AU29" s="7" t="str">
        <f t="shared" si="40"/>
        <v/>
      </c>
      <c r="AV29" s="7" t="str">
        <f t="shared" si="41"/>
        <v/>
      </c>
      <c r="AW29" s="7" t="str">
        <f t="shared" si="42"/>
        <v/>
      </c>
      <c r="AX29" s="7" t="str">
        <f t="shared" si="43"/>
        <v/>
      </c>
      <c r="AY29" s="7">
        <f t="shared" si="44"/>
        <v>4.3956043956043956E-3</v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 t="str">
        <f t="shared" si="51"/>
        <v/>
      </c>
      <c r="BG29" s="7" t="str">
        <f t="shared" si="52"/>
        <v/>
      </c>
      <c r="BH29" s="7" t="str">
        <f t="shared" si="53"/>
        <v/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4.3956043956043956E-3</v>
      </c>
      <c r="BN29" s="10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Z29" s="10"/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2">
        <v>2024</v>
      </c>
      <c r="B30" s="102" t="s">
        <v>221</v>
      </c>
      <c r="C30" s="102">
        <v>200</v>
      </c>
      <c r="D30" s="103"/>
      <c r="E30" s="103"/>
      <c r="F30" s="103"/>
      <c r="G30" s="103">
        <v>1</v>
      </c>
      <c r="H30" s="103">
        <v>5</v>
      </c>
      <c r="I30" s="103"/>
      <c r="J30" s="103">
        <v>1</v>
      </c>
      <c r="K30" s="103"/>
      <c r="L30" s="103"/>
      <c r="M30" s="103">
        <v>1</v>
      </c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2"/>
      <c r="AE30" s="103"/>
      <c r="AF30" s="103"/>
      <c r="AG30" s="103"/>
      <c r="AH30" s="103"/>
      <c r="AI30" s="103"/>
      <c r="AJ30" s="4">
        <f t="shared" si="3"/>
        <v>8</v>
      </c>
      <c r="AL30" s="7" t="str">
        <f t="shared" si="31"/>
        <v/>
      </c>
      <c r="AM30" s="7" t="str">
        <f t="shared" si="32"/>
        <v/>
      </c>
      <c r="AN30" s="7">
        <f t="shared" si="33"/>
        <v>5.0000000000000001E-3</v>
      </c>
      <c r="AO30" s="7" t="str">
        <f t="shared" si="34"/>
        <v/>
      </c>
      <c r="AP30" s="7" t="str">
        <f t="shared" si="35"/>
        <v/>
      </c>
      <c r="AQ30" s="7">
        <f t="shared" si="36"/>
        <v>5.0000000000000001E-3</v>
      </c>
      <c r="AR30" s="7" t="str">
        <f t="shared" si="37"/>
        <v/>
      </c>
      <c r="AS30" s="7" t="str">
        <f t="shared" si="38"/>
        <v/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 t="str">
        <f t="shared" si="42"/>
        <v/>
      </c>
      <c r="AX30" s="7" t="str">
        <f t="shared" si="43"/>
        <v/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 t="str">
        <f t="shared" si="49"/>
        <v/>
      </c>
      <c r="BE30" s="7" t="str">
        <f t="shared" si="50"/>
        <v/>
      </c>
      <c r="BF30" s="7" t="str">
        <f t="shared" si="51"/>
        <v/>
      </c>
      <c r="BG30" s="7" t="str">
        <f t="shared" si="52"/>
        <v/>
      </c>
      <c r="BH30" s="7" t="str">
        <f t="shared" si="53"/>
        <v/>
      </c>
      <c r="BI30" s="7" t="str">
        <f t="shared" si="54"/>
        <v/>
      </c>
      <c r="BJ30" s="7" t="str">
        <f t="shared" si="55"/>
        <v/>
      </c>
      <c r="BK30" s="7" t="str">
        <f t="shared" si="56"/>
        <v/>
      </c>
      <c r="BL30" s="7">
        <f t="shared" si="57"/>
        <v>0.04</v>
      </c>
      <c r="BN30" s="10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Z30" s="10"/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2">
        <v>2024</v>
      </c>
      <c r="B31" s="102" t="s">
        <v>130</v>
      </c>
      <c r="C31" s="102">
        <v>799</v>
      </c>
      <c r="D31" s="103"/>
      <c r="E31" s="103"/>
      <c r="F31" s="103"/>
      <c r="G31" s="103"/>
      <c r="H31" s="103"/>
      <c r="I31" s="102"/>
      <c r="J31" s="102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>
        <v>1</v>
      </c>
      <c r="AE31" s="103"/>
      <c r="AF31" s="103"/>
      <c r="AG31" s="103"/>
      <c r="AH31" s="103"/>
      <c r="AI31" s="103"/>
      <c r="AJ31" s="4">
        <f t="shared" si="3"/>
        <v>1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 t="str">
        <f t="shared" si="34"/>
        <v/>
      </c>
      <c r="AP31" s="7" t="str">
        <f t="shared" si="35"/>
        <v/>
      </c>
      <c r="AQ31" s="7" t="str">
        <f t="shared" si="36"/>
        <v/>
      </c>
      <c r="AR31" s="7" t="str">
        <f t="shared" si="37"/>
        <v/>
      </c>
      <c r="AS31" s="7" t="str">
        <f t="shared" si="38"/>
        <v/>
      </c>
      <c r="AT31" s="7" t="str">
        <f t="shared" si="39"/>
        <v/>
      </c>
      <c r="AU31" s="7" t="str">
        <f t="shared" si="40"/>
        <v/>
      </c>
      <c r="AV31" s="7" t="str">
        <f t="shared" si="41"/>
        <v/>
      </c>
      <c r="AW31" s="7" t="str">
        <f t="shared" si="42"/>
        <v/>
      </c>
      <c r="AX31" s="7" t="str">
        <f t="shared" si="43"/>
        <v/>
      </c>
      <c r="AY31" s="7" t="str">
        <f t="shared" si="44"/>
        <v/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1.2515644555694619E-3</v>
      </c>
      <c r="BG31" s="7" t="str">
        <f t="shared" si="52"/>
        <v/>
      </c>
      <c r="BH31" s="7" t="str">
        <f t="shared" si="53"/>
        <v/>
      </c>
      <c r="BI31" s="7" t="str">
        <f t="shared" si="54"/>
        <v/>
      </c>
      <c r="BJ31" s="7" t="str">
        <f t="shared" si="55"/>
        <v/>
      </c>
      <c r="BK31" s="7" t="str">
        <f t="shared" si="56"/>
        <v/>
      </c>
      <c r="BL31" s="7">
        <f t="shared" si="57"/>
        <v>1.2515644555694619E-3</v>
      </c>
      <c r="BN31" s="10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Z31" s="10"/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2">
        <v>2024</v>
      </c>
      <c r="B32" s="102" t="s">
        <v>124</v>
      </c>
      <c r="C32" s="102">
        <v>599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2"/>
      <c r="R32" s="102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>
        <v>1</v>
      </c>
      <c r="AE32" s="103"/>
      <c r="AF32" s="103"/>
      <c r="AG32" s="103"/>
      <c r="AH32" s="103"/>
      <c r="AI32" s="103"/>
      <c r="AJ32" s="4">
        <f t="shared" si="3"/>
        <v>1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 t="str">
        <f t="shared" si="34"/>
        <v/>
      </c>
      <c r="AP32" s="7" t="str">
        <f t="shared" si="35"/>
        <v/>
      </c>
      <c r="AQ32" s="7" t="str">
        <f t="shared" si="36"/>
        <v/>
      </c>
      <c r="AR32" s="7" t="str">
        <f t="shared" si="37"/>
        <v/>
      </c>
      <c r="AS32" s="7" t="str">
        <f t="shared" si="38"/>
        <v/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 t="str">
        <f t="shared" si="42"/>
        <v/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>
        <f t="shared" si="51"/>
        <v>1.6694490818030051E-3</v>
      </c>
      <c r="BG32" s="7" t="str">
        <f t="shared" si="52"/>
        <v/>
      </c>
      <c r="BH32" s="7" t="str">
        <f t="shared" si="53"/>
        <v/>
      </c>
      <c r="BI32" s="7" t="str">
        <f t="shared" si="54"/>
        <v/>
      </c>
      <c r="BJ32" s="7" t="str">
        <f t="shared" si="55"/>
        <v/>
      </c>
      <c r="BK32" s="7" t="str">
        <f t="shared" si="56"/>
        <v/>
      </c>
      <c r="BL32" s="7">
        <f t="shared" si="57"/>
        <v>1.6694490818030051E-3</v>
      </c>
      <c r="BN32" s="10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Z32" s="10"/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2">
        <v>2024</v>
      </c>
      <c r="B33" s="102" t="s">
        <v>163</v>
      </c>
      <c r="C33" s="102">
        <v>277</v>
      </c>
      <c r="D33" s="103"/>
      <c r="E33" s="103"/>
      <c r="F33" s="103"/>
      <c r="G33" s="103"/>
      <c r="H33" s="103"/>
      <c r="I33" s="103">
        <v>2</v>
      </c>
      <c r="J33" s="103">
        <v>1</v>
      </c>
      <c r="K33" s="103"/>
      <c r="L33" s="103"/>
      <c r="M33" s="103"/>
      <c r="N33" s="103"/>
      <c r="O33" s="103"/>
      <c r="P33" s="103"/>
      <c r="Q33" s="103"/>
      <c r="R33" s="103"/>
      <c r="S33" s="102"/>
      <c r="T33" s="103"/>
      <c r="U33" s="102"/>
      <c r="V33" s="103"/>
      <c r="W33" s="103"/>
      <c r="X33" s="103"/>
      <c r="Y33" s="103"/>
      <c r="Z33" s="103"/>
      <c r="AA33" s="103"/>
      <c r="AB33" s="103"/>
      <c r="AC33" s="102"/>
      <c r="AD33" s="102"/>
      <c r="AE33" s="103"/>
      <c r="AF33" s="103"/>
      <c r="AG33" s="103"/>
      <c r="AH33" s="103"/>
      <c r="AI33" s="103"/>
      <c r="AJ33" s="4">
        <f t="shared" si="3"/>
        <v>3</v>
      </c>
      <c r="AL33" s="7" t="str">
        <f t="shared" si="31"/>
        <v/>
      </c>
      <c r="AM33" s="7">
        <f t="shared" si="32"/>
        <v>7.2202166064981952E-3</v>
      </c>
      <c r="AN33" s="7">
        <f t="shared" si="33"/>
        <v>3.6101083032490976E-3</v>
      </c>
      <c r="AO33" s="7" t="str">
        <f t="shared" si="34"/>
        <v/>
      </c>
      <c r="AP33" s="7" t="str">
        <f t="shared" si="35"/>
        <v/>
      </c>
      <c r="AQ33" s="7" t="str">
        <f t="shared" si="36"/>
        <v/>
      </c>
      <c r="AR33" s="7" t="str">
        <f t="shared" si="37"/>
        <v/>
      </c>
      <c r="AS33" s="7" t="str">
        <f t="shared" si="38"/>
        <v/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 t="str">
        <f t="shared" si="42"/>
        <v/>
      </c>
      <c r="AX33" s="7" t="str">
        <f t="shared" si="43"/>
        <v/>
      </c>
      <c r="AY33" s="7" t="str">
        <f t="shared" si="44"/>
        <v/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 t="str">
        <f t="shared" si="51"/>
        <v/>
      </c>
      <c r="BG33" s="7" t="str">
        <f t="shared" si="52"/>
        <v/>
      </c>
      <c r="BH33" s="7" t="str">
        <f t="shared" si="53"/>
        <v/>
      </c>
      <c r="BI33" s="7" t="str">
        <f t="shared" si="54"/>
        <v/>
      </c>
      <c r="BJ33" s="7" t="str">
        <f t="shared" si="55"/>
        <v/>
      </c>
      <c r="BK33" s="7" t="str">
        <f t="shared" si="56"/>
        <v/>
      </c>
      <c r="BL33" s="7">
        <f t="shared" si="57"/>
        <v>1.0830324909747292E-2</v>
      </c>
      <c r="BN33" s="10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Z33" s="10"/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2">
        <v>2024</v>
      </c>
      <c r="B34" s="102" t="s">
        <v>128</v>
      </c>
      <c r="C34" s="102">
        <v>999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2"/>
      <c r="N34" s="103"/>
      <c r="O34" s="103"/>
      <c r="P34" s="103"/>
      <c r="Q34" s="103">
        <v>6</v>
      </c>
      <c r="R34" s="103">
        <v>4</v>
      </c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4">
        <f t="shared" si="3"/>
        <v>10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 t="str">
        <f t="shared" si="34"/>
        <v/>
      </c>
      <c r="AP34" s="7" t="str">
        <f t="shared" si="35"/>
        <v/>
      </c>
      <c r="AQ34" s="7" t="str">
        <f t="shared" si="36"/>
        <v/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>
        <f t="shared" si="40"/>
        <v>6.006006006006006E-3</v>
      </c>
      <c r="AV34" s="7">
        <f t="shared" si="41"/>
        <v>4.004004004004004E-3</v>
      </c>
      <c r="AW34" s="7" t="str">
        <f t="shared" si="42"/>
        <v/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 t="str">
        <f t="shared" si="47"/>
        <v/>
      </c>
      <c r="BC34" s="7" t="str">
        <f t="shared" si="48"/>
        <v/>
      </c>
      <c r="BD34" s="7" t="str">
        <f t="shared" si="49"/>
        <v/>
      </c>
      <c r="BE34" s="7" t="str">
        <f t="shared" si="50"/>
        <v/>
      </c>
      <c r="BF34" s="7" t="str">
        <f t="shared" si="51"/>
        <v/>
      </c>
      <c r="BG34" s="7" t="str">
        <f t="shared" si="52"/>
        <v/>
      </c>
      <c r="BH34" s="7" t="str">
        <f t="shared" si="53"/>
        <v/>
      </c>
      <c r="BI34" s="7" t="str">
        <f t="shared" si="54"/>
        <v/>
      </c>
      <c r="BJ34" s="7" t="str">
        <f t="shared" si="55"/>
        <v/>
      </c>
      <c r="BK34" s="7" t="str">
        <f t="shared" si="56"/>
        <v/>
      </c>
      <c r="BL34" s="7">
        <f t="shared" si="57"/>
        <v>1.001001001001001E-2</v>
      </c>
      <c r="BN34" s="10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Z34" s="10"/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2">
        <v>2024</v>
      </c>
      <c r="B35" s="102" t="s">
        <v>16</v>
      </c>
      <c r="C35" s="102">
        <v>3498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2">
        <v>2</v>
      </c>
      <c r="T35" s="103"/>
      <c r="U35" s="103">
        <v>2</v>
      </c>
      <c r="V35" s="103"/>
      <c r="W35" s="103"/>
      <c r="X35" s="103"/>
      <c r="Y35" s="103"/>
      <c r="Z35" s="103"/>
      <c r="AA35" s="103"/>
      <c r="AB35" s="103"/>
      <c r="AC35" s="103">
        <v>2</v>
      </c>
      <c r="AD35" s="103">
        <v>4</v>
      </c>
      <c r="AE35" s="103">
        <v>4</v>
      </c>
      <c r="AF35" s="103"/>
      <c r="AG35" s="103"/>
      <c r="AH35" s="103"/>
      <c r="AI35" s="103"/>
      <c r="AJ35" s="4">
        <f t="shared" si="3"/>
        <v>14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5.717552887364208E-4</v>
      </c>
      <c r="AX35" s="7" t="str">
        <f t="shared" si="43"/>
        <v/>
      </c>
      <c r="AY35" s="7">
        <f t="shared" si="44"/>
        <v>5.717552887364208E-4</v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>
        <f t="shared" si="50"/>
        <v>5.717552887364208E-4</v>
      </c>
      <c r="BF35" s="7">
        <f t="shared" si="51"/>
        <v>1.1435105774728416E-3</v>
      </c>
      <c r="BG35" s="7">
        <f t="shared" si="52"/>
        <v>1.1435105774728416E-3</v>
      </c>
      <c r="BH35" s="7" t="str">
        <f t="shared" si="53"/>
        <v/>
      </c>
      <c r="BI35" s="7" t="str">
        <f t="shared" si="54"/>
        <v/>
      </c>
      <c r="BJ35" s="7" t="str">
        <f t="shared" si="55"/>
        <v/>
      </c>
      <c r="BK35" s="7" t="str">
        <f t="shared" si="56"/>
        <v/>
      </c>
      <c r="BL35" s="7">
        <f t="shared" si="57"/>
        <v>4.0022870211549461E-3</v>
      </c>
      <c r="BN35" s="10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Z35" s="10"/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2">
        <v>2024</v>
      </c>
      <c r="B36" s="102" t="s">
        <v>24</v>
      </c>
      <c r="C36" s="102">
        <v>1136</v>
      </c>
      <c r="D36" s="103"/>
      <c r="E36" s="103"/>
      <c r="F36" s="103"/>
      <c r="G36" s="103"/>
      <c r="H36" s="103"/>
      <c r="I36" s="103"/>
      <c r="J36" s="103"/>
      <c r="K36" s="103">
        <v>1</v>
      </c>
      <c r="L36" s="103"/>
      <c r="M36" s="103">
        <v>5</v>
      </c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2"/>
      <c r="AD36" s="102"/>
      <c r="AE36" s="103"/>
      <c r="AF36" s="103"/>
      <c r="AG36" s="103"/>
      <c r="AH36" s="103"/>
      <c r="AI36" s="103"/>
      <c r="AJ36" s="4">
        <f t="shared" si="3"/>
        <v>6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>
        <f t="shared" si="34"/>
        <v>8.8028169014084509E-4</v>
      </c>
      <c r="AP36" s="7" t="str">
        <f t="shared" si="35"/>
        <v/>
      </c>
      <c r="AQ36" s="7">
        <f t="shared" si="36"/>
        <v>4.4014084507042256E-3</v>
      </c>
      <c r="AR36" s="7" t="str">
        <f t="shared" si="37"/>
        <v/>
      </c>
      <c r="AS36" s="7" t="str">
        <f t="shared" si="38"/>
        <v/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 t="str">
        <f t="shared" si="47"/>
        <v/>
      </c>
      <c r="BC36" s="7" t="str">
        <f t="shared" si="48"/>
        <v/>
      </c>
      <c r="BD36" s="7" t="str">
        <f t="shared" si="49"/>
        <v/>
      </c>
      <c r="BE36" s="7" t="str">
        <f t="shared" si="50"/>
        <v/>
      </c>
      <c r="BF36" s="7" t="str">
        <f t="shared" si="51"/>
        <v/>
      </c>
      <c r="BG36" s="7" t="str">
        <f t="shared" si="52"/>
        <v/>
      </c>
      <c r="BH36" s="7" t="str">
        <f t="shared" si="53"/>
        <v/>
      </c>
      <c r="BI36" s="7" t="str">
        <f t="shared" si="54"/>
        <v/>
      </c>
      <c r="BJ36" s="7" t="str">
        <f t="shared" si="55"/>
        <v/>
      </c>
      <c r="BK36" s="7" t="str">
        <f t="shared" si="56"/>
        <v/>
      </c>
      <c r="BL36" s="7">
        <f t="shared" si="57"/>
        <v>5.2816901408450703E-3</v>
      </c>
      <c r="BN36" s="10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Z36" s="10"/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2">
        <v>2024</v>
      </c>
      <c r="B37" s="102" t="s">
        <v>255</v>
      </c>
      <c r="C37" s="102">
        <v>101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2"/>
      <c r="P37" s="103"/>
      <c r="Q37" s="103"/>
      <c r="R37" s="103"/>
      <c r="S37" s="102">
        <v>1</v>
      </c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4">
        <f t="shared" si="3"/>
        <v>1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>
        <f t="shared" si="42"/>
        <v>9.9009900990099011E-3</v>
      </c>
      <c r="AX37" s="7" t="str">
        <f t="shared" si="43"/>
        <v/>
      </c>
      <c r="AY37" s="7" t="str">
        <f t="shared" si="44"/>
        <v/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 t="str">
        <f t="shared" si="53"/>
        <v/>
      </c>
      <c r="BI37" s="7" t="str">
        <f t="shared" si="54"/>
        <v/>
      </c>
      <c r="BJ37" s="7" t="str">
        <f t="shared" si="55"/>
        <v/>
      </c>
      <c r="BK37" s="7" t="str">
        <f t="shared" si="56"/>
        <v/>
      </c>
      <c r="BL37" s="7">
        <f t="shared" si="57"/>
        <v>9.9009900990099011E-3</v>
      </c>
      <c r="BN37" s="10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Z37" s="10"/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2">
        <v>2024</v>
      </c>
      <c r="B38" s="102" t="s">
        <v>12</v>
      </c>
      <c r="C38" s="102">
        <v>929</v>
      </c>
      <c r="D38" s="103"/>
      <c r="E38" s="103"/>
      <c r="F38" s="103"/>
      <c r="G38" s="103"/>
      <c r="H38" s="103"/>
      <c r="I38" s="103"/>
      <c r="J38" s="103"/>
      <c r="K38" s="102"/>
      <c r="L38" s="103"/>
      <c r="M38" s="102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>
        <v>3</v>
      </c>
      <c r="AD38" s="103">
        <v>1</v>
      </c>
      <c r="AE38" s="103"/>
      <c r="AF38" s="103"/>
      <c r="AG38" s="103"/>
      <c r="AH38" s="103"/>
      <c r="AI38" s="103"/>
      <c r="AJ38" s="4">
        <f>SUM(D38:AI38)</f>
        <v>4</v>
      </c>
      <c r="AL38" s="7" t="str">
        <f t="shared" si="31"/>
        <v/>
      </c>
      <c r="AM38" s="7" t="str">
        <f t="shared" si="32"/>
        <v/>
      </c>
      <c r="AN38" s="7" t="str">
        <f t="shared" si="33"/>
        <v/>
      </c>
      <c r="AO38" s="7" t="str">
        <f t="shared" si="34"/>
        <v/>
      </c>
      <c r="AP38" s="7" t="str">
        <f t="shared" si="35"/>
        <v/>
      </c>
      <c r="AQ38" s="7" t="str">
        <f t="shared" si="36"/>
        <v/>
      </c>
      <c r="AR38" s="7" t="str">
        <f t="shared" si="37"/>
        <v/>
      </c>
      <c r="AS38" s="7" t="str">
        <f t="shared" si="38"/>
        <v/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 t="str">
        <f t="shared" si="42"/>
        <v/>
      </c>
      <c r="AX38" s="7" t="str">
        <f t="shared" si="43"/>
        <v/>
      </c>
      <c r="AY38" s="7" t="str">
        <f t="shared" si="44"/>
        <v/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>
        <f t="shared" si="50"/>
        <v>3.2292787944025836E-3</v>
      </c>
      <c r="BF38" s="7">
        <f t="shared" si="51"/>
        <v>1.076426264800861E-3</v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4.3057050592034442E-3</v>
      </c>
      <c r="BN38" s="10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Z38" s="10"/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2">
        <v>2024</v>
      </c>
      <c r="B39" s="102" t="s">
        <v>47</v>
      </c>
      <c r="C39" s="102">
        <v>1098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2"/>
      <c r="N39" s="103"/>
      <c r="O39" s="103">
        <v>1</v>
      </c>
      <c r="P39" s="103"/>
      <c r="Q39" s="103"/>
      <c r="R39" s="103"/>
      <c r="S39" s="103">
        <v>2</v>
      </c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4">
        <f>SUM(D39:AI39)</f>
        <v>3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>
        <f t="shared" si="38"/>
        <v>9.1074681238615665E-4</v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>
        <f t="shared" si="42"/>
        <v>1.8214936247723133E-3</v>
      </c>
      <c r="AX39" s="7" t="str">
        <f t="shared" si="43"/>
        <v/>
      </c>
      <c r="AY39" s="7" t="str">
        <f t="shared" si="44"/>
        <v/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 t="str">
        <f t="shared" si="49"/>
        <v/>
      </c>
      <c r="BE39" s="7" t="str">
        <f t="shared" si="50"/>
        <v/>
      </c>
      <c r="BF39" s="7" t="str">
        <f t="shared" si="51"/>
        <v/>
      </c>
      <c r="BG39" s="7" t="str">
        <f t="shared" si="52"/>
        <v/>
      </c>
      <c r="BH39" s="7" t="str">
        <f t="shared" si="53"/>
        <v/>
      </c>
      <c r="BI39" s="7" t="str">
        <f t="shared" si="54"/>
        <v/>
      </c>
      <c r="BJ39" s="7" t="str">
        <f t="shared" si="55"/>
        <v/>
      </c>
      <c r="BK39" s="7" t="str">
        <f t="shared" si="56"/>
        <v/>
      </c>
      <c r="BL39" s="7">
        <f t="shared" si="57"/>
        <v>2.7322404371584699E-3</v>
      </c>
      <c r="BN39" s="10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Z39" s="10"/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2">
        <v>2024</v>
      </c>
      <c r="B40" s="102" t="s">
        <v>25</v>
      </c>
      <c r="C40" s="102">
        <v>1774</v>
      </c>
      <c r="D40" s="103"/>
      <c r="E40" s="103"/>
      <c r="F40" s="103"/>
      <c r="G40" s="103"/>
      <c r="H40" s="103"/>
      <c r="I40" s="103"/>
      <c r="J40" s="103"/>
      <c r="K40" s="103">
        <v>1</v>
      </c>
      <c r="L40" s="103"/>
      <c r="M40" s="103">
        <v>6</v>
      </c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2"/>
      <c r="AE40" s="103"/>
      <c r="AF40" s="103"/>
      <c r="AG40" s="103"/>
      <c r="AH40" s="103"/>
      <c r="AI40" s="103"/>
      <c r="AJ40" s="4">
        <f>SUM(D40:AI40)</f>
        <v>7</v>
      </c>
      <c r="AL40" s="7" t="str">
        <f t="shared" si="31"/>
        <v/>
      </c>
      <c r="AM40" s="7" t="str">
        <f t="shared" si="32"/>
        <v/>
      </c>
      <c r="AN40" s="7" t="str">
        <f t="shared" si="33"/>
        <v/>
      </c>
      <c r="AO40" s="7">
        <f t="shared" si="34"/>
        <v>5.6369785794813977E-4</v>
      </c>
      <c r="AP40" s="7" t="str">
        <f t="shared" si="35"/>
        <v/>
      </c>
      <c r="AQ40" s="7">
        <f t="shared" si="36"/>
        <v>3.3821871476888386E-3</v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 t="str">
        <f t="shared" si="42"/>
        <v/>
      </c>
      <c r="AX40" s="7" t="str">
        <f t="shared" si="43"/>
        <v/>
      </c>
      <c r="AY40" s="7" t="str">
        <f t="shared" si="44"/>
        <v/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 t="str">
        <f t="shared" si="51"/>
        <v/>
      </c>
      <c r="BG40" s="7" t="str">
        <f t="shared" si="52"/>
        <v/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3.9458850056369784E-3</v>
      </c>
      <c r="BN40" s="10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Z40" s="10"/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2">
        <v>2024</v>
      </c>
      <c r="B41" s="102" t="s">
        <v>150</v>
      </c>
      <c r="C41" s="102">
        <v>915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>
        <v>1</v>
      </c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2"/>
      <c r="Z41" s="102"/>
      <c r="AA41" s="102"/>
      <c r="AB41" s="103"/>
      <c r="AC41" s="103"/>
      <c r="AD41" s="103"/>
      <c r="AE41" s="103"/>
      <c r="AF41" s="103"/>
      <c r="AG41" s="103"/>
      <c r="AH41" s="103"/>
      <c r="AI41" s="103"/>
      <c r="AJ41" s="4">
        <f>SUM(D41:AI41)</f>
        <v>1</v>
      </c>
      <c r="AL41" s="7" t="str">
        <f t="shared" si="31"/>
        <v/>
      </c>
      <c r="AM41" s="7" t="str">
        <f t="shared" si="32"/>
        <v/>
      </c>
      <c r="AN41" s="7" t="str">
        <f t="shared" si="33"/>
        <v/>
      </c>
      <c r="AO41" s="7" t="str">
        <f t="shared" si="34"/>
        <v/>
      </c>
      <c r="AP41" s="7" t="str">
        <f t="shared" si="35"/>
        <v/>
      </c>
      <c r="AQ41" s="7">
        <f t="shared" si="36"/>
        <v>1.092896174863388E-3</v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 t="str">
        <f t="shared" si="44"/>
        <v/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1.092896174863388E-3</v>
      </c>
      <c r="BN41" s="10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Z41" s="10"/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2">
        <v>2024</v>
      </c>
      <c r="B42" s="102" t="s">
        <v>131</v>
      </c>
      <c r="C42" s="102">
        <v>1500</v>
      </c>
      <c r="D42" s="103"/>
      <c r="E42" s="103"/>
      <c r="F42" s="103"/>
      <c r="G42" s="103"/>
      <c r="H42" s="102"/>
      <c r="I42" s="103"/>
      <c r="J42" s="102"/>
      <c r="K42" s="103"/>
      <c r="L42" s="103"/>
      <c r="M42" s="103"/>
      <c r="N42" s="103"/>
      <c r="O42" s="103"/>
      <c r="P42" s="103"/>
      <c r="Q42" s="103"/>
      <c r="R42" s="103"/>
      <c r="S42" s="102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>
        <v>1</v>
      </c>
      <c r="AE42" s="103"/>
      <c r="AF42" s="103"/>
      <c r="AG42" s="103"/>
      <c r="AH42" s="103"/>
      <c r="AI42" s="103"/>
      <c r="AJ42" s="4">
        <f>SUM(D42:AI42)</f>
        <v>1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 t="str">
        <f t="shared" si="44"/>
        <v/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6.6666666666666664E-4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6.6666666666666664E-4</v>
      </c>
      <c r="BN42" s="10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Z42" s="10"/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2">
        <v>2024</v>
      </c>
      <c r="B43" s="102" t="s">
        <v>11</v>
      </c>
      <c r="C43" s="102">
        <v>1208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>
        <v>20</v>
      </c>
      <c r="Z43" s="103">
        <v>14</v>
      </c>
      <c r="AA43" s="103">
        <v>4</v>
      </c>
      <c r="AB43" s="103"/>
      <c r="AC43" s="103"/>
      <c r="AD43" s="103"/>
      <c r="AE43" s="103"/>
      <c r="AF43" s="103"/>
      <c r="AG43" s="103"/>
      <c r="AH43" s="103"/>
      <c r="AI43" s="103"/>
      <c r="AJ43" s="4">
        <f t="shared" ref="AJ43:AJ56" si="58">SUM(D43:AI43)</f>
        <v>38</v>
      </c>
      <c r="AL43" s="7" t="str">
        <f t="shared" ref="AL43:AL56" si="59">IF(D43=0,"",D43/$C43)</f>
        <v/>
      </c>
      <c r="AM43" s="7" t="str">
        <f t="shared" ref="AM43:AM56" si="60">IF(I43=0,"",I43/$C43)</f>
        <v/>
      </c>
      <c r="AN43" s="7" t="str">
        <f t="shared" ref="AN43:AN56" si="61">IF(J43=0,"",J43/$C43)</f>
        <v/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 t="str">
        <f t="shared" ref="AQ43:AQ56" si="64">IF(M43=0,"",M43/$C43)</f>
        <v/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>
        <f t="shared" ref="BB43:BB56" si="75">IF(Y43=0,"",Y43/$C43)</f>
        <v>1.6556291390728478E-2</v>
      </c>
      <c r="BC43" s="7">
        <f t="shared" ref="BC43:BC56" si="76">IF(Z43=0,"",Z43/$C43)</f>
        <v>1.1589403973509934E-2</v>
      </c>
      <c r="BD43" s="7" t="str">
        <f t="shared" ref="BD43:BD56" si="77">IF(AB43=0,"",AB43/$C43)</f>
        <v/>
      </c>
      <c r="BE43" s="7" t="str">
        <f t="shared" ref="BE43:BE56" si="78">IF(AC43=0,"",AC43/$C43)</f>
        <v/>
      </c>
      <c r="BF43" s="7" t="str">
        <f t="shared" ref="BF43:BF56" si="79">IF(AD43=0,"",AD43/$C43)</f>
        <v/>
      </c>
      <c r="BG43" s="7" t="str">
        <f t="shared" ref="BG43:BG56" si="80">IF(AE43=0,"",AE43/$C43)</f>
        <v/>
      </c>
      <c r="BH43" s="7" t="str">
        <f t="shared" ref="BH43:BH56" si="81">IF(AF43=0,"",AF43/$C43)</f>
        <v/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3.1456953642384107E-2</v>
      </c>
      <c r="BN43" s="10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Z43" s="10"/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2">
        <v>2024</v>
      </c>
      <c r="B44" s="102" t="s">
        <v>18</v>
      </c>
      <c r="C44" s="102">
        <v>3667</v>
      </c>
      <c r="D44" s="103"/>
      <c r="E44" s="103"/>
      <c r="F44" s="103"/>
      <c r="G44" s="103"/>
      <c r="H44" s="103">
        <v>1</v>
      </c>
      <c r="I44" s="102"/>
      <c r="J44" s="103">
        <v>1</v>
      </c>
      <c r="K44" s="103"/>
      <c r="L44" s="103"/>
      <c r="M44" s="103"/>
      <c r="N44" s="103"/>
      <c r="O44" s="103"/>
      <c r="P44" s="103"/>
      <c r="Q44" s="103"/>
      <c r="R44" s="103"/>
      <c r="S44" s="103">
        <v>3</v>
      </c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4">
        <f t="shared" si="58"/>
        <v>5</v>
      </c>
      <c r="AL44" s="7" t="str">
        <f t="shared" si="59"/>
        <v/>
      </c>
      <c r="AM44" s="7" t="str">
        <f t="shared" si="60"/>
        <v/>
      </c>
      <c r="AN44" s="7">
        <f t="shared" si="61"/>
        <v>2.7270248159258248E-4</v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>
        <f t="shared" si="70"/>
        <v>8.181074447777475E-4</v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 t="str">
        <f t="shared" si="79"/>
        <v/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1.3635124079629125E-3</v>
      </c>
      <c r="BN44" s="10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Z44" s="10"/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2">
        <v>2023</v>
      </c>
      <c r="B45" s="102" t="s">
        <v>221</v>
      </c>
      <c r="C45" s="102">
        <v>199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>
        <v>1</v>
      </c>
      <c r="N45" s="103"/>
      <c r="O45" s="103"/>
      <c r="P45" s="103"/>
      <c r="Q45" s="103"/>
      <c r="R45" s="103"/>
      <c r="S45" s="102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4">
        <f t="shared" si="58"/>
        <v>1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>
        <f t="shared" si="64"/>
        <v>5.0251256281407036E-3</v>
      </c>
      <c r="AR45" s="7" t="str">
        <f t="shared" si="65"/>
        <v/>
      </c>
      <c r="AS45" s="7" t="str">
        <f t="shared" si="66"/>
        <v/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 t="str">
        <f t="shared" si="77"/>
        <v/>
      </c>
      <c r="BE45" s="7" t="str">
        <f t="shared" si="78"/>
        <v/>
      </c>
      <c r="BF45" s="7" t="str">
        <f t="shared" si="79"/>
        <v/>
      </c>
      <c r="BG45" s="7" t="str">
        <f t="shared" si="80"/>
        <v/>
      </c>
      <c r="BH45" s="7" t="str">
        <f t="shared" si="81"/>
        <v/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5.0251256281407036E-3</v>
      </c>
      <c r="BN45" s="10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Z45" s="10"/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2">
        <v>2023</v>
      </c>
      <c r="B46" s="102" t="s">
        <v>163</v>
      </c>
      <c r="C46" s="102">
        <v>200</v>
      </c>
      <c r="D46" s="103"/>
      <c r="E46" s="103"/>
      <c r="F46" s="103"/>
      <c r="G46" s="103"/>
      <c r="H46" s="103"/>
      <c r="I46" s="103">
        <v>1</v>
      </c>
      <c r="J46" s="103"/>
      <c r="K46" s="103"/>
      <c r="L46" s="103"/>
      <c r="M46" s="103"/>
      <c r="N46" s="103"/>
      <c r="O46" s="103"/>
      <c r="P46" s="102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4">
        <f t="shared" si="58"/>
        <v>1</v>
      </c>
      <c r="AL46" s="7" t="str">
        <f t="shared" si="59"/>
        <v/>
      </c>
      <c r="AM46" s="7">
        <f t="shared" si="60"/>
        <v>5.0000000000000001E-3</v>
      </c>
      <c r="AN46" s="7" t="str">
        <f t="shared" si="61"/>
        <v/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 t="str">
        <f t="shared" si="79"/>
        <v/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5.0000000000000001E-3</v>
      </c>
      <c r="BN46" s="10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Z46" s="10"/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2">
        <v>2023</v>
      </c>
      <c r="B47" s="102" t="s">
        <v>255</v>
      </c>
      <c r="C47" s="102">
        <v>60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2">
        <v>1</v>
      </c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 t="str">
        <f t="shared" si="66"/>
        <v/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>
        <f t="shared" si="70"/>
        <v>1.6666666666666666E-2</v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 t="str">
        <f t="shared" si="81"/>
        <v/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1.6666666666666666E-2</v>
      </c>
      <c r="BN47" s="10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Z47" s="10"/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2">
        <v>2023</v>
      </c>
      <c r="B48" s="102" t="s">
        <v>47</v>
      </c>
      <c r="C48" s="102">
        <v>1114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2">
        <v>1</v>
      </c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4">
        <f t="shared" si="58"/>
        <v>1</v>
      </c>
      <c r="AL48" s="7" t="str">
        <f t="shared" si="59"/>
        <v/>
      </c>
      <c r="AM48" s="7" t="str">
        <f t="shared" si="60"/>
        <v/>
      </c>
      <c r="AN48" s="7" t="str">
        <f t="shared" si="61"/>
        <v/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 t="str">
        <f t="shared" si="68"/>
        <v/>
      </c>
      <c r="AV48" s="7" t="str">
        <f t="shared" si="69"/>
        <v/>
      </c>
      <c r="AW48" s="7">
        <f t="shared" si="70"/>
        <v>8.9766606822262122E-4</v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8.9766606822262122E-4</v>
      </c>
      <c r="BN48" s="10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2">
        <v>2023</v>
      </c>
      <c r="B49" s="102" t="s">
        <v>23</v>
      </c>
      <c r="C49" s="102">
        <v>2345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>
        <v>3</v>
      </c>
      <c r="Q49" s="103"/>
      <c r="R49" s="103"/>
      <c r="S49" s="103">
        <v>1</v>
      </c>
      <c r="T49" s="103"/>
      <c r="U49" s="103"/>
      <c r="V49" s="103"/>
      <c r="W49" s="103"/>
      <c r="X49" s="103"/>
      <c r="Y49" s="103"/>
      <c r="Z49" s="102"/>
      <c r="AA49" s="103"/>
      <c r="AB49" s="103"/>
      <c r="AC49" s="103"/>
      <c r="AD49" s="103"/>
      <c r="AE49" s="103"/>
      <c r="AF49" s="103"/>
      <c r="AG49" s="103"/>
      <c r="AH49" s="103"/>
      <c r="AI49" s="103"/>
      <c r="AJ49" s="4">
        <f t="shared" si="58"/>
        <v>4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>
        <f t="shared" si="67"/>
        <v>1.2793176972281451E-3</v>
      </c>
      <c r="AU49" s="7" t="str">
        <f t="shared" si="68"/>
        <v/>
      </c>
      <c r="AV49" s="7" t="str">
        <f t="shared" si="69"/>
        <v/>
      </c>
      <c r="AW49" s="7">
        <f t="shared" si="70"/>
        <v>4.2643923240938164E-4</v>
      </c>
      <c r="AX49" s="7" t="str">
        <f t="shared" si="71"/>
        <v/>
      </c>
      <c r="AY49" s="7" t="str">
        <f t="shared" si="72"/>
        <v/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 t="str">
        <f t="shared" si="78"/>
        <v/>
      </c>
      <c r="BF49" s="7" t="str">
        <f t="shared" si="79"/>
        <v/>
      </c>
      <c r="BG49" s="7" t="str">
        <f t="shared" si="80"/>
        <v/>
      </c>
      <c r="BH49" s="7" t="str">
        <f t="shared" si="81"/>
        <v/>
      </c>
      <c r="BI49" s="7" t="str">
        <f t="shared" si="82"/>
        <v/>
      </c>
      <c r="BJ49" s="7" t="str">
        <f t="shared" si="83"/>
        <v/>
      </c>
      <c r="BK49" s="7" t="str">
        <f t="shared" si="84"/>
        <v/>
      </c>
      <c r="BL49" s="7">
        <f t="shared" si="85"/>
        <v>1.7057569296375266E-3</v>
      </c>
      <c r="BN49" s="10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2">
        <v>2023</v>
      </c>
      <c r="B50" s="102" t="s">
        <v>25</v>
      </c>
      <c r="C50" s="102">
        <v>1129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>
        <v>1</v>
      </c>
      <c r="N50" s="103"/>
      <c r="O50" s="103"/>
      <c r="P50" s="103"/>
      <c r="Q50" s="103"/>
      <c r="R50" s="103"/>
      <c r="S50" s="102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4">
        <f t="shared" si="58"/>
        <v>1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 t="str">
        <f t="shared" si="62"/>
        <v/>
      </c>
      <c r="AP50" s="7" t="str">
        <f t="shared" si="63"/>
        <v/>
      </c>
      <c r="AQ50" s="7">
        <f t="shared" si="64"/>
        <v>8.8573959255978745E-4</v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 t="str">
        <f t="shared" si="68"/>
        <v/>
      </c>
      <c r="AV50" s="7" t="str">
        <f t="shared" si="69"/>
        <v/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8.8573959255978745E-4</v>
      </c>
      <c r="BN50" s="10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2">
        <v>2023</v>
      </c>
      <c r="B51" s="102" t="s">
        <v>132</v>
      </c>
      <c r="C51" s="102">
        <v>185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2">
        <v>1</v>
      </c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4">
        <f t="shared" si="58"/>
        <v>1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>
        <f t="shared" si="70"/>
        <v>5.4054054054054057E-3</v>
      </c>
      <c r="AX51" s="7" t="str">
        <f t="shared" si="71"/>
        <v/>
      </c>
      <c r="AY51" s="7" t="str">
        <f t="shared" si="72"/>
        <v/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 t="str">
        <f t="shared" si="77"/>
        <v/>
      </c>
      <c r="BE51" s="7" t="str">
        <f t="shared" si="78"/>
        <v/>
      </c>
      <c r="BF51" s="7" t="str">
        <f t="shared" si="79"/>
        <v/>
      </c>
      <c r="BG51" s="7" t="str">
        <f t="shared" si="80"/>
        <v/>
      </c>
      <c r="BH51" s="7" t="str">
        <f t="shared" si="81"/>
        <v/>
      </c>
      <c r="BI51" s="7" t="str">
        <f t="shared" si="82"/>
        <v/>
      </c>
      <c r="BJ51" s="7" t="str">
        <f t="shared" si="83"/>
        <v/>
      </c>
      <c r="BK51" s="7" t="str">
        <f t="shared" si="84"/>
        <v/>
      </c>
      <c r="BL51" s="7">
        <f t="shared" si="85"/>
        <v>5.4054054054054057E-3</v>
      </c>
      <c r="BN51" s="10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2023</v>
      </c>
      <c r="B52" s="4" t="s">
        <v>18</v>
      </c>
      <c r="C52" s="4">
        <v>3910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16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f t="shared" si="58"/>
        <v>16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 t="str">
        <f t="shared" si="62"/>
        <v/>
      </c>
      <c r="AP52" s="7" t="str">
        <f t="shared" si="63"/>
        <v/>
      </c>
      <c r="AQ52" s="7" t="str">
        <f t="shared" si="64"/>
        <v/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4.0920716112531966E-3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 t="str">
        <f t="shared" si="79"/>
        <v/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4.0920716112531966E-3</v>
      </c>
      <c r="BN52" s="10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2022</v>
      </c>
      <c r="B53" s="4" t="s">
        <v>25</v>
      </c>
      <c r="C53" s="4">
        <v>960</v>
      </c>
      <c r="D53" s="4"/>
      <c r="E53" s="4"/>
      <c r="F53" s="4"/>
      <c r="G53" s="4"/>
      <c r="H53" s="4"/>
      <c r="I53" s="4"/>
      <c r="J53" s="4"/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f t="shared" si="58"/>
        <v>1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>
        <f t="shared" si="64"/>
        <v>1.0416666666666667E-3</v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 t="str">
        <f t="shared" si="79"/>
        <v/>
      </c>
      <c r="BG53" s="7" t="str">
        <f t="shared" si="80"/>
        <v/>
      </c>
      <c r="BH53" s="7" t="str">
        <f t="shared" si="81"/>
        <v/>
      </c>
      <c r="BI53" s="7" t="str">
        <f t="shared" si="82"/>
        <v/>
      </c>
      <c r="BJ53" s="7" t="str">
        <f t="shared" si="83"/>
        <v/>
      </c>
      <c r="BK53" s="7" t="str">
        <f t="shared" si="84"/>
        <v/>
      </c>
      <c r="BL53" s="7">
        <f t="shared" si="85"/>
        <v>1.0416666666666667E-3</v>
      </c>
      <c r="BN53" s="10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2022</v>
      </c>
      <c r="B54" s="4" t="s">
        <v>11</v>
      </c>
      <c r="C54" s="4">
        <v>802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>
        <v>2</v>
      </c>
      <c r="AA54" s="4"/>
      <c r="AB54" s="4"/>
      <c r="AC54" s="4"/>
      <c r="AD54" s="4"/>
      <c r="AE54" s="4"/>
      <c r="AF54" s="4"/>
      <c r="AG54" s="4"/>
      <c r="AH54" s="4"/>
      <c r="AI54" s="4"/>
      <c r="AJ54" s="4">
        <f t="shared" si="58"/>
        <v>2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>
        <f t="shared" si="76"/>
        <v>2.4937655860349127E-3</v>
      </c>
      <c r="BD54" s="7" t="str">
        <f t="shared" si="77"/>
        <v/>
      </c>
      <c r="BE54" s="7" t="str">
        <f t="shared" si="78"/>
        <v/>
      </c>
      <c r="BF54" s="7" t="str">
        <f t="shared" si="79"/>
        <v/>
      </c>
      <c r="BG54" s="7" t="str">
        <f t="shared" si="80"/>
        <v/>
      </c>
      <c r="BH54" s="7" t="str">
        <f t="shared" si="81"/>
        <v/>
      </c>
      <c r="BI54" s="7" t="str">
        <f t="shared" si="82"/>
        <v/>
      </c>
      <c r="BJ54" s="7" t="str">
        <f t="shared" si="83"/>
        <v/>
      </c>
      <c r="BK54" s="7" t="str">
        <f t="shared" si="84"/>
        <v/>
      </c>
      <c r="BL54" s="7">
        <f t="shared" si="85"/>
        <v>2.4937655860349127E-3</v>
      </c>
      <c r="BN54" s="10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2022</v>
      </c>
      <c r="B55" s="4" t="s">
        <v>18</v>
      </c>
      <c r="C55" s="4">
        <v>3799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v>1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f t="shared" si="58"/>
        <v>1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 t="str">
        <f t="shared" si="65"/>
        <v/>
      </c>
      <c r="AS55" s="7" t="str">
        <f t="shared" si="66"/>
        <v/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>
        <f t="shared" si="70"/>
        <v>2.6322716504343247E-4</v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 t="str">
        <f t="shared" si="79"/>
        <v/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2.6322716504343247E-4</v>
      </c>
      <c r="BN55" s="10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2020</v>
      </c>
      <c r="B56" s="4" t="s">
        <v>18</v>
      </c>
      <c r="C56" s="4">
        <v>3593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1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 t="str">
        <f t="shared" si="62"/>
        <v/>
      </c>
      <c r="AP56" s="7" t="str">
        <f t="shared" si="63"/>
        <v/>
      </c>
      <c r="AQ56" s="7" t="str">
        <f t="shared" si="64"/>
        <v/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>
        <f t="shared" si="70"/>
        <v>2.7831895352073476E-4</v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2.7831895352073476E-4</v>
      </c>
      <c r="BN56" s="10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2018</v>
      </c>
      <c r="B57" s="4" t="s">
        <v>24</v>
      </c>
      <c r="C57" s="4">
        <v>1038</v>
      </c>
      <c r="D57" s="4"/>
      <c r="E57" s="4"/>
      <c r="F57" s="4"/>
      <c r="G57" s="4"/>
      <c r="H57" s="4"/>
      <c r="I57" s="4"/>
      <c r="J57" s="4"/>
      <c r="K57" s="4">
        <v>1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f t="shared" ref="AJ57:AJ69" si="86">SUM(D57:AI57)</f>
        <v>1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>
        <f t="shared" ref="AO57:AO70" si="90">IF(K57=0,"",K57/$C57)</f>
        <v>9.6339113680154141E-4</v>
      </c>
      <c r="AP57" s="7" t="str">
        <f t="shared" ref="AP57:AP70" si="91">IF(L57=0,"",L57/$C57)</f>
        <v/>
      </c>
      <c r="AQ57" s="7" t="str">
        <f t="shared" ref="AQ57:AQ70" si="92">IF(M57=0,"",M57/$C57)</f>
        <v/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 t="str">
        <f t="shared" si="51"/>
        <v/>
      </c>
      <c r="BG57" s="7" t="str">
        <f t="shared" si="52"/>
        <v/>
      </c>
      <c r="BH57" s="7" t="str">
        <f t="shared" si="53"/>
        <v/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9.6339113680154141E-4</v>
      </c>
      <c r="BN57" s="10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>
        <f t="shared" si="86"/>
        <v>0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 t="str">
        <f t="shared" si="50"/>
        <v/>
      </c>
      <c r="BF58" s="7" t="str">
        <f t="shared" si="51"/>
        <v/>
      </c>
      <c r="BG58" s="7" t="str">
        <f t="shared" si="52"/>
        <v/>
      </c>
      <c r="BH58" s="7" t="str">
        <f t="shared" si="53"/>
        <v/>
      </c>
      <c r="BI58" s="7" t="str">
        <f t="shared" si="54"/>
        <v/>
      </c>
      <c r="BJ58" s="7" t="str">
        <f t="shared" si="55"/>
        <v/>
      </c>
      <c r="BK58" s="7" t="str">
        <f t="shared" si="56"/>
        <v/>
      </c>
      <c r="BL58" s="7" t="str">
        <f t="shared" si="57"/>
        <v/>
      </c>
      <c r="BN58" s="10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f t="shared" si="86"/>
        <v>0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 t="str">
        <f t="shared" si="93"/>
        <v/>
      </c>
      <c r="AS59" s="7" t="str">
        <f t="shared" si="94"/>
        <v/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 t="str">
        <f t="shared" si="98"/>
        <v/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 t="str">
        <f t="shared" si="103"/>
        <v/>
      </c>
      <c r="BC59" s="7" t="str">
        <f t="shared" si="104"/>
        <v/>
      </c>
      <c r="BD59" s="7" t="str">
        <f t="shared" si="49"/>
        <v/>
      </c>
      <c r="BE59" s="7" t="str">
        <f t="shared" si="50"/>
        <v/>
      </c>
      <c r="BF59" s="7" t="str">
        <f t="shared" si="51"/>
        <v/>
      </c>
      <c r="BG59" s="7" t="str">
        <f t="shared" si="52"/>
        <v/>
      </c>
      <c r="BH59" s="7" t="str">
        <f t="shared" si="53"/>
        <v/>
      </c>
      <c r="BI59" s="7" t="str">
        <f t="shared" si="54"/>
        <v/>
      </c>
      <c r="BJ59" s="7" t="str">
        <f t="shared" si="55"/>
        <v/>
      </c>
      <c r="BK59" s="7" t="str">
        <f t="shared" si="56"/>
        <v/>
      </c>
      <c r="BL59" s="7" t="str">
        <f t="shared" si="57"/>
        <v/>
      </c>
      <c r="BN59" s="10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f t="shared" si="86"/>
        <v>0</v>
      </c>
      <c r="AL60" s="7" t="str">
        <f t="shared" si="87"/>
        <v/>
      </c>
      <c r="AM60" s="7" t="str">
        <f t="shared" si="88"/>
        <v/>
      </c>
      <c r="AN60" s="7" t="str">
        <f t="shared" si="89"/>
        <v/>
      </c>
      <c r="AO60" s="7" t="str">
        <f t="shared" si="90"/>
        <v/>
      </c>
      <c r="AP60" s="7" t="str">
        <f t="shared" si="91"/>
        <v/>
      </c>
      <c r="AQ60" s="7" t="str">
        <f t="shared" si="92"/>
        <v/>
      </c>
      <c r="AR60" s="7" t="str">
        <f t="shared" si="93"/>
        <v/>
      </c>
      <c r="AS60" s="7" t="str">
        <f t="shared" si="94"/>
        <v/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 t="str">
        <f t="shared" si="98"/>
        <v/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 t="str">
        <f t="shared" si="51"/>
        <v/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 t="str">
        <f t="shared" si="55"/>
        <v/>
      </c>
      <c r="BK60" s="7" t="str">
        <f t="shared" si="56"/>
        <v/>
      </c>
      <c r="BL60" s="7" t="str">
        <f t="shared" si="57"/>
        <v/>
      </c>
      <c r="BN60" s="10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>
        <f t="shared" si="86"/>
        <v>0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 t="str">
        <f t="shared" si="92"/>
        <v/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 t="str">
        <f t="shared" si="51"/>
        <v/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 t="str">
        <f t="shared" si="56"/>
        <v/>
      </c>
      <c r="BL61" s="7" t="str">
        <f t="shared" si="57"/>
        <v/>
      </c>
      <c r="BN61" s="10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>
        <f t="shared" si="86"/>
        <v>0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 t="str">
        <f t="shared" si="92"/>
        <v/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 t="str">
        <f t="shared" si="51"/>
        <v/>
      </c>
      <c r="BG62" s="7" t="str">
        <f t="shared" si="52"/>
        <v/>
      </c>
      <c r="BH62" s="7" t="str">
        <f t="shared" si="53"/>
        <v/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 t="str">
        <f t="shared" si="57"/>
        <v/>
      </c>
      <c r="BN62" s="10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>
        <f t="shared" si="86"/>
        <v>0</v>
      </c>
      <c r="AL63" s="7" t="str">
        <f t="shared" si="87"/>
        <v/>
      </c>
      <c r="AM63" s="7" t="str">
        <f t="shared" si="88"/>
        <v/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 t="str">
        <f t="shared" si="103"/>
        <v/>
      </c>
      <c r="BC63" s="7" t="str">
        <f t="shared" si="104"/>
        <v/>
      </c>
      <c r="BD63" s="7" t="str">
        <f t="shared" si="49"/>
        <v/>
      </c>
      <c r="BE63" s="7" t="str">
        <f t="shared" si="50"/>
        <v/>
      </c>
      <c r="BF63" s="7" t="str">
        <f t="shared" si="51"/>
        <v/>
      </c>
      <c r="BG63" s="7" t="str">
        <f t="shared" si="52"/>
        <v/>
      </c>
      <c r="BH63" s="7" t="str">
        <f t="shared" si="53"/>
        <v/>
      </c>
      <c r="BI63" s="7" t="str">
        <f t="shared" si="54"/>
        <v/>
      </c>
      <c r="BJ63" s="7" t="str">
        <f t="shared" si="55"/>
        <v/>
      </c>
      <c r="BK63" s="7" t="str">
        <f t="shared" si="56"/>
        <v/>
      </c>
      <c r="BL63" s="7" t="str">
        <f t="shared" si="57"/>
        <v/>
      </c>
      <c r="BN63" s="10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>
        <f t="shared" si="86"/>
        <v>0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 t="str">
        <f t="shared" si="90"/>
        <v/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 t="str">
        <f t="shared" si="55"/>
        <v/>
      </c>
      <c r="BK64" s="7" t="str">
        <f t="shared" si="56"/>
        <v/>
      </c>
      <c r="BL64" s="7" t="str">
        <f t="shared" si="57"/>
        <v/>
      </c>
      <c r="BN64" s="10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0</v>
      </c>
      <c r="AL65" s="7" t="str">
        <f t="shared" si="87"/>
        <v/>
      </c>
      <c r="AM65" s="7" t="str">
        <f t="shared" si="88"/>
        <v/>
      </c>
      <c r="AN65" s="7" t="str">
        <f t="shared" si="89"/>
        <v/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 t="str">
        <f t="shared" si="93"/>
        <v/>
      </c>
      <c r="AS65" s="7" t="str">
        <f t="shared" si="94"/>
        <v/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 t="str">
        <f t="shared" si="98"/>
        <v/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 t="str">
        <f t="shared" si="57"/>
        <v/>
      </c>
      <c r="BN65" s="10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f t="shared" si="86"/>
        <v>0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 t="str">
        <f t="shared" si="98"/>
        <v/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 t="str">
        <f t="shared" si="51"/>
        <v/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 t="str">
        <f t="shared" si="56"/>
        <v/>
      </c>
      <c r="BL66" s="7" t="str">
        <f t="shared" si="57"/>
        <v/>
      </c>
      <c r="BN66" s="10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0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 t="str">
        <f t="shared" si="92"/>
        <v/>
      </c>
      <c r="AR67" s="7" t="str">
        <f t="shared" si="93"/>
        <v/>
      </c>
      <c r="AS67" s="7" t="str">
        <f t="shared" si="94"/>
        <v/>
      </c>
      <c r="AT67" s="7" t="str">
        <f t="shared" si="95"/>
        <v/>
      </c>
      <c r="AU67" s="7" t="str">
        <f t="shared" si="96"/>
        <v/>
      </c>
      <c r="AV67" s="7" t="str">
        <f t="shared" si="97"/>
        <v/>
      </c>
      <c r="AW67" s="7" t="str">
        <f t="shared" si="98"/>
        <v/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 t="str">
        <f t="shared" si="57"/>
        <v/>
      </c>
      <c r="BN67" s="10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0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 t="str">
        <f t="shared" si="92"/>
        <v/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 t="str">
        <f t="shared" si="98"/>
        <v/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 t="str">
        <f t="shared" si="57"/>
        <v/>
      </c>
      <c r="BN68" s="10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0</v>
      </c>
      <c r="AL69" s="7" t="str">
        <f t="shared" si="87"/>
        <v/>
      </c>
      <c r="AM69" s="7" t="str">
        <f t="shared" si="88"/>
        <v/>
      </c>
      <c r="AN69" s="7" t="str">
        <f t="shared" si="89"/>
        <v/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 t="str">
        <f t="shared" si="98"/>
        <v/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 t="str">
        <f t="shared" si="57"/>
        <v/>
      </c>
      <c r="BN69" s="10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0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 t="str">
        <f t="shared" si="90"/>
        <v/>
      </c>
      <c r="AP70" s="7" t="str">
        <f t="shared" si="91"/>
        <v/>
      </c>
      <c r="AQ70" s="7" t="str">
        <f t="shared" si="92"/>
        <v/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 t="str">
        <f t="shared" si="98"/>
        <v/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 t="str">
        <f t="shared" si="57"/>
        <v/>
      </c>
      <c r="BN70" s="10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0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 t="str">
        <f t="shared" ref="AS71:AS88" si="113">IF(O71=0,"",O71/$C71)</f>
        <v/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 t="str">
        <f t="shared" ref="AW71:AW88" si="117">IF(S71=0,"",S71/$C71)</f>
        <v/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 t="str">
        <f t="shared" ref="BL71:BL88" si="132">IF(AJ71=0,"",AJ71/$C71)</f>
        <v/>
      </c>
      <c r="BN71" s="10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0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 t="str">
        <f t="shared" si="112"/>
        <v/>
      </c>
      <c r="AS72" s="7" t="str">
        <f t="shared" si="113"/>
        <v/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 t="str">
        <f t="shared" si="117"/>
        <v/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 t="str">
        <f t="shared" si="132"/>
        <v/>
      </c>
      <c r="BN72" s="10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f t="shared" si="105"/>
        <v>0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 t="str">
        <f t="shared" si="111"/>
        <v/>
      </c>
      <c r="AR73" s="7" t="str">
        <f t="shared" si="112"/>
        <v/>
      </c>
      <c r="AS73" s="7" t="str">
        <f t="shared" si="113"/>
        <v/>
      </c>
      <c r="AT73" s="7" t="str">
        <f t="shared" si="114"/>
        <v/>
      </c>
      <c r="AU73" s="7" t="str">
        <f t="shared" si="115"/>
        <v/>
      </c>
      <c r="AV73" s="7" t="str">
        <f t="shared" si="116"/>
        <v/>
      </c>
      <c r="AW73" s="7" t="str">
        <f t="shared" si="117"/>
        <v/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 t="str">
        <f t="shared" si="126"/>
        <v/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 t="str">
        <f t="shared" si="132"/>
        <v/>
      </c>
      <c r="BN73" s="10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0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 t="str">
        <f t="shared" si="111"/>
        <v/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 t="str">
        <f t="shared" si="117"/>
        <v/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 t="str">
        <f t="shared" si="123"/>
        <v/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 t="str">
        <f t="shared" si="132"/>
        <v/>
      </c>
      <c r="BN74" s="10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0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 t="str">
        <f t="shared" si="117"/>
        <v/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 t="str">
        <f t="shared" si="132"/>
        <v/>
      </c>
      <c r="BN75" s="10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0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 t="str">
        <f t="shared" si="111"/>
        <v/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 t="str">
        <f t="shared" si="116"/>
        <v/>
      </c>
      <c r="AW76" s="7" t="str">
        <f t="shared" si="117"/>
        <v/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 t="str">
        <f t="shared" si="132"/>
        <v/>
      </c>
      <c r="BN76" s="10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0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 t="str">
        <f t="shared" si="114"/>
        <v/>
      </c>
      <c r="AU77" s="7" t="str">
        <f t="shared" si="115"/>
        <v/>
      </c>
      <c r="AV77" s="7" t="str">
        <f t="shared" si="116"/>
        <v/>
      </c>
      <c r="AW77" s="7" t="str">
        <f t="shared" si="117"/>
        <v/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 t="str">
        <f t="shared" si="132"/>
        <v/>
      </c>
      <c r="BN77" s="10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0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 t="str">
        <f t="shared" si="109"/>
        <v/>
      </c>
      <c r="AP78" s="7" t="str">
        <f t="shared" si="110"/>
        <v/>
      </c>
      <c r="AQ78" s="7" t="str">
        <f t="shared" si="111"/>
        <v/>
      </c>
      <c r="AR78" s="7" t="str">
        <f t="shared" si="112"/>
        <v/>
      </c>
      <c r="AS78" s="7" t="str">
        <f t="shared" si="113"/>
        <v/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 t="str">
        <f t="shared" si="117"/>
        <v/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 t="str">
        <f t="shared" si="132"/>
        <v/>
      </c>
      <c r="BN78" s="1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0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 t="str">
        <f t="shared" si="113"/>
        <v/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 t="str">
        <f t="shared" si="132"/>
        <v/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0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 t="str">
        <f t="shared" si="111"/>
        <v/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 t="str">
        <f t="shared" si="132"/>
        <v/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0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 t="str">
        <f t="shared" si="117"/>
        <v/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 t="str">
        <f t="shared" si="123"/>
        <v/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 t="str">
        <f t="shared" si="132"/>
        <v/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0</v>
      </c>
      <c r="AL82" s="7" t="str">
        <f t="shared" si="106"/>
        <v/>
      </c>
      <c r="AM82" s="7" t="str">
        <f t="shared" si="107"/>
        <v/>
      </c>
      <c r="AN82" s="7" t="str">
        <f t="shared" si="108"/>
        <v/>
      </c>
      <c r="AO82" s="7" t="str">
        <f t="shared" si="109"/>
        <v/>
      </c>
      <c r="AP82" s="7" t="str">
        <f t="shared" si="110"/>
        <v/>
      </c>
      <c r="AQ82" s="7" t="str">
        <f t="shared" si="111"/>
        <v/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 t="str">
        <f t="shared" si="117"/>
        <v/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 t="str">
        <f t="shared" si="132"/>
        <v/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0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 t="str">
        <f t="shared" si="116"/>
        <v/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 t="str">
        <f t="shared" si="132"/>
        <v/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0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 t="str">
        <f t="shared" si="117"/>
        <v/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 t="str">
        <f t="shared" si="132"/>
        <v/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0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 t="str">
        <f t="shared" si="132"/>
        <v/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0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 t="str">
        <f t="shared" si="109"/>
        <v/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 t="str">
        <f t="shared" si="132"/>
        <v/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0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 t="str">
        <f t="shared" si="132"/>
        <v/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34">IF(D97=0,"",D97/$C97)</f>
        <v/>
      </c>
      <c r="AM97" s="7" t="str">
        <f t="shared" ref="AM97" si="135">IF(I97=0,"",I97/$C97)</f>
        <v/>
      </c>
      <c r="AN97" s="7" t="str">
        <f t="shared" ref="AN97" si="136">IF(J97=0,"",J97/$C97)</f>
        <v/>
      </c>
      <c r="AO97" s="7" t="str">
        <f t="shared" ref="AO97" si="137">IF(K97=0,"",K97/$C97)</f>
        <v/>
      </c>
      <c r="AP97" s="7" t="str">
        <f t="shared" ref="AP97" si="138">IF(L97=0,"",L97/$C97)</f>
        <v/>
      </c>
      <c r="AQ97" s="7" t="str">
        <f t="shared" ref="AQ97" si="139">IF(M97=0,"",M97/$C97)</f>
        <v/>
      </c>
      <c r="AR97" s="7" t="str">
        <f t="shared" ref="AR97" si="140">IF(N97=0,"",N97/$C97)</f>
        <v/>
      </c>
      <c r="AS97" s="7" t="str">
        <f t="shared" ref="AS97" si="141">IF(O97=0,"",O97/$C97)</f>
        <v/>
      </c>
      <c r="AT97" s="7" t="str">
        <f t="shared" ref="AT97" si="142">IF(P97=0,"",P97/$C97)</f>
        <v/>
      </c>
      <c r="AU97" s="7" t="str">
        <f t="shared" ref="AU97" si="143">IF(Q97=0,"",Q97/$C97)</f>
        <v/>
      </c>
      <c r="AV97" s="7" t="str">
        <f t="shared" ref="AV97" si="144">IF(R97=0,"",R97/$C97)</f>
        <v/>
      </c>
      <c r="AW97" s="7" t="str">
        <f t="shared" ref="AW97" si="145">IF(S97=0,"",S97/$C97)</f>
        <v/>
      </c>
      <c r="AX97" s="7" t="str">
        <f t="shared" ref="AX97" si="146">IF(T97=0,"",T97/$C97)</f>
        <v/>
      </c>
      <c r="AY97" s="7" t="str">
        <f t="shared" ref="AY97" si="147">IF(U97=0,"",U97/$C97)</f>
        <v/>
      </c>
      <c r="AZ97" s="7" t="str">
        <f t="shared" ref="AZ97" si="148">IF(W97=0,"",W97/$C97)</f>
        <v/>
      </c>
      <c r="BA97" s="7" t="str">
        <f t="shared" ref="BA97" si="149">IF(X97=0,"",X97/$C97)</f>
        <v/>
      </c>
      <c r="BB97" s="7" t="str">
        <f t="shared" ref="BB97" si="150">IF(Y97=0,"",Y97/$C97)</f>
        <v/>
      </c>
      <c r="BC97" s="7" t="str">
        <f t="shared" ref="BC97" si="151">IF(Z97=0,"",Z97/$C97)</f>
        <v/>
      </c>
      <c r="BD97" s="7" t="str">
        <f t="shared" ref="BD97" si="152">IF(AB97=0,"",AB97/$C97)</f>
        <v/>
      </c>
      <c r="BE97" s="7" t="str">
        <f t="shared" ref="BE97" si="153">IF(AC97=0,"",AC97/$C97)</f>
        <v/>
      </c>
      <c r="BF97" s="7" t="str">
        <f t="shared" ref="BF97" si="154">IF(AD97=0,"",AD97/$C97)</f>
        <v/>
      </c>
      <c r="BG97" s="7" t="str">
        <f t="shared" ref="BG97" si="155">IF(AE97=0,"",AE97/$C97)</f>
        <v/>
      </c>
      <c r="BH97" s="7" t="str">
        <f t="shared" ref="BH97" si="156">IF(AF97=0,"",AF97/$C97)</f>
        <v/>
      </c>
      <c r="BI97" s="7" t="str">
        <f t="shared" ref="BI97" si="157">IF(AG97=0,"",AG97/$C97)</f>
        <v/>
      </c>
      <c r="BJ97" s="7" t="str">
        <f t="shared" ref="BJ97" si="158">IF(AH97=0,"",AH97/$C97)</f>
        <v/>
      </c>
      <c r="BK97" s="7" t="str">
        <f t="shared" ref="BK97" si="159">IF(AI97=0,"",AI97/$C97)</f>
        <v/>
      </c>
      <c r="BL97" s="7" t="str">
        <f t="shared" ref="BL97" si="160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61">IF(D98=0,"",D98/$C98)</f>
        <v/>
      </c>
      <c r="AM98" s="7" t="str">
        <f t="shared" ref="AM98" si="162">IF(I98=0,"",I98/$C98)</f>
        <v/>
      </c>
      <c r="AN98" s="7" t="str">
        <f t="shared" ref="AN98" si="163">IF(J98=0,"",J98/$C98)</f>
        <v/>
      </c>
      <c r="AO98" s="7" t="str">
        <f t="shared" ref="AO98" si="164">IF(K98=0,"",K98/$C98)</f>
        <v/>
      </c>
      <c r="AP98" s="7" t="str">
        <f t="shared" ref="AP98" si="165">IF(L98=0,"",L98/$C98)</f>
        <v/>
      </c>
      <c r="AQ98" s="7" t="str">
        <f t="shared" ref="AQ98" si="166">IF(M98=0,"",M98/$C98)</f>
        <v/>
      </c>
      <c r="AR98" s="7" t="str">
        <f t="shared" ref="AR98" si="167">IF(N98=0,"",N98/$C98)</f>
        <v/>
      </c>
      <c r="AS98" s="7" t="str">
        <f t="shared" ref="AS98" si="168">IF(O98=0,"",O98/$C98)</f>
        <v/>
      </c>
      <c r="AT98" s="7" t="str">
        <f t="shared" ref="AT98" si="169">IF(P98=0,"",P98/$C98)</f>
        <v/>
      </c>
      <c r="AU98" s="7" t="str">
        <f t="shared" ref="AU98" si="170">IF(Q98=0,"",Q98/$C98)</f>
        <v/>
      </c>
      <c r="AV98" s="7" t="str">
        <f t="shared" ref="AV98" si="171">IF(R98=0,"",R98/$C98)</f>
        <v/>
      </c>
      <c r="AW98" s="7" t="str">
        <f t="shared" ref="AW98" si="172">IF(S98=0,"",S98/$C98)</f>
        <v/>
      </c>
      <c r="AX98" s="7" t="str">
        <f t="shared" ref="AX98" si="173">IF(T98=0,"",T98/$C98)</f>
        <v/>
      </c>
      <c r="AY98" s="7" t="str">
        <f t="shared" ref="AY98" si="174">IF(U98=0,"",U98/$C98)</f>
        <v/>
      </c>
      <c r="AZ98" s="7" t="str">
        <f t="shared" ref="AZ98" si="175">IF(W98=0,"",W98/$C98)</f>
        <v/>
      </c>
      <c r="BA98" s="7" t="str">
        <f t="shared" ref="BA98" si="176">IF(X98=0,"",X98/$C98)</f>
        <v/>
      </c>
      <c r="BB98" s="7" t="str">
        <f t="shared" ref="BB98" si="177">IF(Y98=0,"",Y98/$C98)</f>
        <v/>
      </c>
      <c r="BC98" s="7" t="str">
        <f t="shared" ref="BC98" si="178">IF(Z98=0,"",Z98/$C98)</f>
        <v/>
      </c>
      <c r="BD98" s="7" t="str">
        <f t="shared" ref="BD98" si="179">IF(AB98=0,"",AB98/$C98)</f>
        <v/>
      </c>
      <c r="BE98" s="7" t="str">
        <f t="shared" ref="BE98" si="180">IF(AC98=0,"",AC98/$C98)</f>
        <v/>
      </c>
      <c r="BF98" s="7" t="str">
        <f t="shared" ref="BF98" si="181">IF(AD98=0,"",AD98/$C98)</f>
        <v/>
      </c>
      <c r="BG98" s="7" t="str">
        <f t="shared" ref="BG98" si="182">IF(AE98=0,"",AE98/$C98)</f>
        <v/>
      </c>
      <c r="BH98" s="7" t="str">
        <f t="shared" ref="BH98" si="183">IF(AF98=0,"",AF98/$C98)</f>
        <v/>
      </c>
      <c r="BI98" s="7" t="str">
        <f t="shared" ref="BI98" si="184">IF(AG98=0,"",AG98/$C98)</f>
        <v/>
      </c>
      <c r="BJ98" s="7" t="str">
        <f t="shared" ref="BJ98" si="185">IF(AH98=0,"",AH98/$C98)</f>
        <v/>
      </c>
      <c r="BK98" s="7" t="str">
        <f t="shared" ref="BK98" si="186">IF(AI98=0,"",AI98/$C98)</f>
        <v/>
      </c>
      <c r="BL98" s="7" t="str">
        <f t="shared" ref="BL98" si="187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59556</v>
      </c>
      <c r="D99" s="4">
        <f>SUM(D6:D98)</f>
        <v>1</v>
      </c>
      <c r="E99" s="4">
        <f t="shared" ref="E99:H99" si="188">SUM(E6:E98)</f>
        <v>0</v>
      </c>
      <c r="F99" s="4">
        <f t="shared" si="188"/>
        <v>0</v>
      </c>
      <c r="G99" s="4">
        <f t="shared" si="188"/>
        <v>2</v>
      </c>
      <c r="H99" s="4">
        <f t="shared" si="188"/>
        <v>13</v>
      </c>
      <c r="I99" s="4">
        <f t="shared" ref="I99:AI99" si="189">SUM(I6:I98)</f>
        <v>9</v>
      </c>
      <c r="J99" s="4">
        <f t="shared" si="189"/>
        <v>9</v>
      </c>
      <c r="K99" s="4">
        <f t="shared" si="189"/>
        <v>46</v>
      </c>
      <c r="L99" s="4">
        <f t="shared" si="189"/>
        <v>0</v>
      </c>
      <c r="M99" s="4">
        <f t="shared" si="189"/>
        <v>199</v>
      </c>
      <c r="N99" s="4">
        <f t="shared" si="189"/>
        <v>0</v>
      </c>
      <c r="O99" s="4">
        <f t="shared" si="189"/>
        <v>38</v>
      </c>
      <c r="P99" s="4">
        <f t="shared" si="189"/>
        <v>94</v>
      </c>
      <c r="Q99" s="4">
        <f t="shared" si="189"/>
        <v>63</v>
      </c>
      <c r="R99" s="4">
        <f t="shared" si="189"/>
        <v>34</v>
      </c>
      <c r="S99" s="4">
        <f t="shared" si="189"/>
        <v>48</v>
      </c>
      <c r="T99" s="4">
        <f t="shared" si="189"/>
        <v>0</v>
      </c>
      <c r="U99" s="4">
        <f t="shared" si="189"/>
        <v>39</v>
      </c>
      <c r="V99" s="4"/>
      <c r="W99" s="4">
        <f t="shared" si="189"/>
        <v>0</v>
      </c>
      <c r="X99" s="4">
        <f t="shared" si="189"/>
        <v>0</v>
      </c>
      <c r="Y99" s="4">
        <f t="shared" si="189"/>
        <v>199</v>
      </c>
      <c r="Z99" s="4">
        <f t="shared" si="189"/>
        <v>211</v>
      </c>
      <c r="AA99" s="4"/>
      <c r="AB99" s="4">
        <f t="shared" si="189"/>
        <v>0</v>
      </c>
      <c r="AC99" s="4">
        <f t="shared" si="189"/>
        <v>35</v>
      </c>
      <c r="AD99" s="4">
        <f t="shared" si="189"/>
        <v>20</v>
      </c>
      <c r="AE99" s="4">
        <f t="shared" si="189"/>
        <v>5</v>
      </c>
      <c r="AF99" s="4">
        <f t="shared" si="189"/>
        <v>2</v>
      </c>
      <c r="AG99" s="4">
        <f t="shared" si="189"/>
        <v>0</v>
      </c>
      <c r="AH99" s="4">
        <f t="shared" si="189"/>
        <v>1</v>
      </c>
      <c r="AI99" s="4">
        <f t="shared" si="189"/>
        <v>0</v>
      </c>
      <c r="AJ99" s="4">
        <f t="shared" si="105"/>
        <v>1068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190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190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190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190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190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190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190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190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190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190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190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190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190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190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190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190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190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190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190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190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191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191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192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192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193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193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194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194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190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CleElumSpringChinook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CohoOld</vt:lpstr>
      <vt:lpstr>EIT_SpringChinook</vt:lpstr>
      <vt:lpstr>EIT_SpCk_TotalsByRelSite</vt:lpstr>
      <vt:lpstr>Coho</vt:lpstr>
      <vt:lpstr>CohoSmoltsByDate</vt:lpstr>
      <vt:lpstr>CohoParrByDate</vt:lpstr>
      <vt:lpstr>Sockeye</vt:lpstr>
      <vt:lpstr>SockeyeByDate&amp;ObsSite</vt:lpstr>
      <vt:lpstr>SockeyeByDate</vt:lpstr>
      <vt:lpstr>SummerChinook</vt:lpstr>
      <vt:lpstr>SummersByDate&amp;ObsSite</vt:lpstr>
      <vt:lpstr>SummersByDate&amp;RelSite</vt:lpstr>
      <vt:lpstr>SummersByDate Prosser</vt:lpstr>
      <vt:lpstr>SummersByDate McNary</vt:lpstr>
      <vt:lpstr>FallChinook</vt:lpstr>
      <vt:lpstr>FallSubsByDate&amp;ObsSite</vt:lpstr>
      <vt:lpstr>FallSubsByDate&amp;RelSite</vt:lpstr>
      <vt:lpstr>FallYearlingsByDate </vt:lpstr>
      <vt:lpstr>FallSubsByDate McNary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2025-04-02T15:35:09Z</dcterms:modified>
</cp:coreProperties>
</file>