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C5B60E6F-E1E2-4587-BCDF-9C776C03999F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<sst xmlns="http://schemas.openxmlformats.org/spreadsheetml/2006/main" count="1243" uniqueCount="307">
  <si>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</si>
  <si>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</si>
  <si>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</si>
  <si>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</si>
  <si>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</si>
  <si>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</si>
  <si>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</si>
  <si>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</si>
  <si>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</si>
  <si>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</si>
  <si>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</si>
  <si>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</si>
  <si>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</si>
  <si>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</si>
  <si>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</si>
  <si>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</si>
  <si>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</si>
  <si>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</si>
  <si>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</si>
  <si>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</si>
  <si>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</si>
  <si>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</si>
  <si>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</si>
  <si>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</si>
  <si>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</si>
  <si>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</si>
  <si>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</si>
  <si>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</si>
  <si>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</si>
  <si>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</si>
  <si>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</si>
  <si>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</si>
  <si>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</si>
  <si>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</si>
  <si>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</si>
  <si>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</si>
  <si>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</si>
  <si>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</si>
  <si>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</si>
  <si>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</si>
  <si>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</si>
  <si>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</si>
  <si>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</si>
  <si>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</si>
  <si>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</si>
  <si>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</si>
  <si>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</si>
  <si>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</si>
  <si>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</si>
  <si>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</si>
  <si>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</si>
  <si>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</si>
  <si>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</si>
  <si>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</si>
  <si>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</si>
  <si>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</si>
  <si>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</si>
  <si>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</si>
  <si>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</si>
  <si>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</si>
  <si>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</si>
  <si>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</si>
  <si>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</si>
  <si>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</si>
  <si>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</si>
  <si>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</si>
  <si>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</si>
  <si>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</si>
  <si>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</si>
  <si>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</si>
  <si>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</si>
  <si>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</si>
  <si>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</si>
  <si>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</si>
  <si>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</si>
  <si>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</si>
  <si>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</si>
  <si>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</si>
  <si>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</si>
  <si>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</si>
  <si>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</si>
  <si>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</si>
  <si>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</si>
  <si>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</si>
  <si>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</si>
  <si>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</si>
  <si>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</si>
  <si>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</si>
  <si>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</si>
  <si>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</si>
  <si>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</si>
  <si>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</si>
  <si>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</si>
  <si>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</si>
  <si>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</si>
  <si>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</si>
  <si>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</si>
  <si>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</si>
  <si>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</si>
  <si>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</si>
  <si>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</si>
  <si>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</si>
  <si>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</si>
  <si>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</si>
  <si>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</si>
  <si>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</si>
  <si>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</si>
  <si>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</si>
  <si>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</si>
  <si>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</si>
  <si>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</si>
  <si>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</si>
  <si>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</si>
  <si>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</si>
  <si>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</si>
  <si>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</si>
  <si>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</si>
  <si>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</si>
  <si>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</si>
  <si>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</si>
  <si>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</si>
  <si>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</si>
  <si>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</si>
  <si>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</si>
  <si>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</si>
  <si>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</si>
  <si>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</si>
  <si>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</si>
  <si>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</si>
  <si>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</si>
  <si>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</si>
  <si>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</si>
  <si>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</si>
  <si>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</si>
  <si>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</si>
  <si>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</si>
  <si>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</si>
  <si>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</si>
  <si>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</si>
  <si>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</si>
  <si>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</si>
  <si>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</si>
  <si>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</si>
  <si>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</si>
  <si>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</si>
  <si>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</si>
  <si>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</si>
  <si>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</si>
  <si>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</si>
  <si>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</si>
  <si>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</si>
  <si>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</si>
  <si>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</si>
  <si>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</si>
  <si>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</si>
  <si>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</si>
  <si>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</si>
  <si>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</si>
  <si>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</si>
  <si>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</si>
  <si>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</si>
  <si>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</si>
  <si>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</si>
  <si>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</si>
  <si>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</si>
  <si>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</si>
  <si>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</si>
  <si>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</si>
  <si>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</si>
  <si>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</si>
  <si>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</si>
  <si>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</si>
  <si>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</si>
  <si>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</si>
  <si>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</si>
  <si>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</si>
  <si>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</si>
  <si>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</si>
  <si>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</si>
  <si>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</si>
  <si>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</si>
  <si>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</si>
  <si>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</si>
  <si>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</si>
  <si>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</si>
  <si>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</si>
  <si>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</si>
  <si>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</si>
  <si>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</si>
  <si>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</si>
  <si>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</si>
  <si>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</si>
  <si>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</si>
  <si>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</si>
  <si>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</si>
  <si>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</si>
  <si>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</si>
  <si>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</si>
  <si>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</si>
  <si>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</si>
  <si>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</si>
  <si>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</si>
  <si>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</si>
  <si>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</si>
  <si>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</si>
  <si>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</si>
  <si>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</si>
  <si>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</si>
  <si>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</si>
  <si>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</si>
  <si>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</si>
  <si>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</si>
  <si>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</si>
  <si>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</si>
  <si>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</si>
  <si>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</si>
  <si>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</si>
  <si>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</si>
  <si>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</si>
  <si>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</si>
  <si>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</si>
  <si>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</si>
  <si>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</si>
  <si>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</si>
  <si>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</si>
  <si>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</si>
  <si>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</si>
  <si>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</si>
  <si>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</si>
  <si>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</si>
  <si>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</si>
  <si>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</si>
  <si>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</si>
  <si>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</si>
  <si>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</si>
  <si>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</si>
  <si>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</si>
  <si>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</si>
  <si>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</si>
  <si>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</si>
  <si>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</si>
  <si>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</si>
  <si>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</si>
  <si>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</si>
  <si>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</si>
  <si>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</si>
  <si>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</si>
  <si>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</si>
  <si>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</si>
  <si>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</si>
  <si>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</si>
  <si>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</si>
  <si>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</si>
  <si>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</si>
  <si>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</si>
  <si>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</si>
  <si>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</si>
  <si>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</si>
  <si>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</si>
  <si>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</si>
  <si>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</si>
  <si>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</si>
  <si>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</si>
  <si>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</si>
  <si>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</si>
  <si>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</si>
  <si>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</si>
  <si>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</si>
  <si>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</si>
  <si>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</si>
  <si>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</si>
  <si>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</si>
  <si>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</si>
  <si>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</si>
  <si>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</si>
  <si>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</si>
  <si>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</si>
  <si>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</si>
  <si>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</si>
  <si>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</si>
  <si>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</si>
  <si>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</si>
  <si>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</si>
  <si>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</si>
  <si>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</si>
  <si>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</si>
  <si>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</si>
  <si>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</si>
  <si>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</si>
  <si>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</si>
  <si>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</si>
  <si>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</si>
  <si>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</si>
  <si>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</si>
  <si>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</si>
  <si>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</si>
  <si>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</si>
  <si>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</si>
  <si>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</si>
  <si>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</si>
  <si>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</si>
  <si>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</si>
  <si>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</si>
  <si>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CLEE</t>
  </si>
  <si>
    <t>EASTOP</t>
  </si>
  <si>
    <t>DTL-2025-304-CLB.json</t>
  </si>
  <si>
    <t>Tag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</si>
</sst>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3.5804773969862654E-2</c:v>
                </c:pt>
                <c:pt idx="30">
                  <c:v>3.5804773969862654E-2</c:v>
                </c:pt>
                <c:pt idx="31">
                  <c:v>3.5804773969862654E-2</c:v>
                </c:pt>
                <c:pt idx="32">
                  <c:v>3.5804773969862654E-2</c:v>
                </c:pt>
                <c:pt idx="33">
                  <c:v>3.5804773969862654E-2</c:v>
                </c:pt>
                <c:pt idx="34">
                  <c:v>3.5804773969862654E-2</c:v>
                </c:pt>
                <c:pt idx="35">
                  <c:v>3.5804773969862654E-2</c:v>
                </c:pt>
                <c:pt idx="36">
                  <c:v>3.5804773969862654E-2</c:v>
                </c:pt>
                <c:pt idx="37">
                  <c:v>3.5804773969862654E-2</c:v>
                </c:pt>
                <c:pt idx="38">
                  <c:v>3.5804773969862654E-2</c:v>
                </c:pt>
                <c:pt idx="39">
                  <c:v>3.5804773969862654E-2</c:v>
                </c:pt>
                <c:pt idx="40">
                  <c:v>3.5804773969862654E-2</c:v>
                </c:pt>
                <c:pt idx="41">
                  <c:v>3.5804773969862654E-2</c:v>
                </c:pt>
                <c:pt idx="42">
                  <c:v>3.5804773969862654E-2</c:v>
                </c:pt>
                <c:pt idx="43">
                  <c:v>3.5804773969862654E-2</c:v>
                </c:pt>
                <c:pt idx="44">
                  <c:v>3.5804773969862654E-2</c:v>
                </c:pt>
                <c:pt idx="45">
                  <c:v>3.5804773969862654E-2</c:v>
                </c:pt>
                <c:pt idx="46">
                  <c:v>3.5804773969862654E-2</c:v>
                </c:pt>
                <c:pt idx="47">
                  <c:v>3.5804773969862654E-2</c:v>
                </c:pt>
                <c:pt idx="48">
                  <c:v>3.5804773969862654E-2</c:v>
                </c:pt>
                <c:pt idx="49">
                  <c:v>3.5804773969862654E-2</c:v>
                </c:pt>
                <c:pt idx="50">
                  <c:v>3.5804773969862654E-2</c:v>
                </c:pt>
                <c:pt idx="51">
                  <c:v>3.5804773969862654E-2</c:v>
                </c:pt>
                <c:pt idx="52">
                  <c:v>3.5804773969862654E-2</c:v>
                </c:pt>
                <c:pt idx="53">
                  <c:v>3.5804773969862654E-2</c:v>
                </c:pt>
                <c:pt idx="54">
                  <c:v>3.5804773969862654E-2</c:v>
                </c:pt>
                <c:pt idx="55">
                  <c:v>3.5804773969862654E-2</c:v>
                </c:pt>
                <c:pt idx="56">
                  <c:v>3.5804773969862654E-2</c:v>
                </c:pt>
                <c:pt idx="57">
                  <c:v>3.5804773969862654E-2</c:v>
                </c:pt>
                <c:pt idx="58">
                  <c:v>3.5804773969862654E-2</c:v>
                </c:pt>
                <c:pt idx="59">
                  <c:v>3.5804773969862654E-2</c:v>
                </c:pt>
                <c:pt idx="60">
                  <c:v>3.5804773969862654E-2</c:v>
                </c:pt>
                <c:pt idx="61">
                  <c:v>3.5804773969862654E-2</c:v>
                </c:pt>
                <c:pt idx="62">
                  <c:v>3.5804773969862654E-2</c:v>
                </c:pt>
                <c:pt idx="63">
                  <c:v>3.5804773969862654E-2</c:v>
                </c:pt>
                <c:pt idx="64">
                  <c:v>3.5804773969862654E-2</c:v>
                </c:pt>
                <c:pt idx="65">
                  <c:v>3.5804773969862654E-2</c:v>
                </c:pt>
                <c:pt idx="66">
                  <c:v>3.5804773969862654E-2</c:v>
                </c:pt>
                <c:pt idx="67">
                  <c:v>3.5804773969862654E-2</c:v>
                </c:pt>
                <c:pt idx="68">
                  <c:v>3.5804773969862654E-2</c:v>
                </c:pt>
                <c:pt idx="69">
                  <c:v>3.5804773969862654E-2</c:v>
                </c:pt>
                <c:pt idx="70">
                  <c:v>3.5804773969862654E-2</c:v>
                </c:pt>
                <c:pt idx="71">
                  <c:v>3.5804773969862654E-2</c:v>
                </c:pt>
                <c:pt idx="72">
                  <c:v>3.5804773969862654E-2</c:v>
                </c:pt>
                <c:pt idx="73">
                  <c:v>3.5804773969862654E-2</c:v>
                </c:pt>
                <c:pt idx="74">
                  <c:v>3.5804773969862654E-2</c:v>
                </c:pt>
                <c:pt idx="75">
                  <c:v>3.5804773969862654E-2</c:v>
                </c:pt>
                <c:pt idx="76">
                  <c:v>3.5804773969862654E-2</c:v>
                </c:pt>
                <c:pt idx="77">
                  <c:v>3.5804773969862654E-2</c:v>
                </c:pt>
                <c:pt idx="78">
                  <c:v>3.5804773969862654E-2</c:v>
                </c:pt>
                <c:pt idx="79">
                  <c:v>3.5804773969862654E-2</c:v>
                </c:pt>
                <c:pt idx="80">
                  <c:v>3.5804773969862654E-2</c:v>
                </c:pt>
                <c:pt idx="81">
                  <c:v>3.5804773969862654E-2</c:v>
                </c:pt>
                <c:pt idx="82">
                  <c:v>3.5804773969862654E-2</c:v>
                </c:pt>
                <c:pt idx="83">
                  <c:v>3.5804773969862654E-2</c:v>
                </c:pt>
                <c:pt idx="84">
                  <c:v>3.5804773969862654E-2</c:v>
                </c:pt>
                <c:pt idx="85">
                  <c:v>3.5804773969862654E-2</c:v>
                </c:pt>
                <c:pt idx="86">
                  <c:v>3.5804773969862654E-2</c:v>
                </c:pt>
                <c:pt idx="87">
                  <c:v>3.5804773969862654E-2</c:v>
                </c:pt>
                <c:pt idx="88">
                  <c:v>3.5804773969862654E-2</c:v>
                </c:pt>
                <c:pt idx="89">
                  <c:v>3.5804773969862654E-2</c:v>
                </c:pt>
                <c:pt idx="90">
                  <c:v>3.5804773969862654E-2</c:v>
                </c:pt>
                <c:pt idx="91">
                  <c:v>3.5804773969862654E-2</c:v>
                </c:pt>
                <c:pt idx="92">
                  <c:v>3.5804773969862654E-2</c:v>
                </c:pt>
                <c:pt idx="93">
                  <c:v>3.5804773969862654E-2</c:v>
                </c:pt>
                <c:pt idx="94">
                  <c:v>3.5804773969862654E-2</c:v>
                </c:pt>
                <c:pt idx="95">
                  <c:v>3.5804773969862654E-2</c:v>
                </c:pt>
                <c:pt idx="96">
                  <c:v>3.5804773969862654E-2</c:v>
                </c:pt>
                <c:pt idx="97">
                  <c:v>3.5804773969862654E-2</c:v>
                </c:pt>
                <c:pt idx="98">
                  <c:v>3.5804773969862654E-2</c:v>
                </c:pt>
                <c:pt idx="99">
                  <c:v>3.5804773969862654E-2</c:v>
                </c:pt>
                <c:pt idx="100">
                  <c:v>3.5804773969862654E-2</c:v>
                </c:pt>
                <c:pt idx="101">
                  <c:v>3.5804773969862654E-2</c:v>
                </c:pt>
                <c:pt idx="102">
                  <c:v>3.5804773969862654E-2</c:v>
                </c:pt>
                <c:pt idx="103">
                  <c:v>3.5804773969862654E-2</c:v>
                </c:pt>
                <c:pt idx="104">
                  <c:v>3.5804773969862654E-2</c:v>
                </c:pt>
                <c:pt idx="105">
                  <c:v>3.5804773969862654E-2</c:v>
                </c:pt>
                <c:pt idx="106">
                  <c:v>3.5804773969862654E-2</c:v>
                </c:pt>
                <c:pt idx="107">
                  <c:v>3.5804773969862654E-2</c:v>
                </c:pt>
                <c:pt idx="108">
                  <c:v>3.5804773969862654E-2</c:v>
                </c:pt>
                <c:pt idx="109">
                  <c:v>3.5804773969862654E-2</c:v>
                </c:pt>
                <c:pt idx="110">
                  <c:v>3.5804773969862654E-2</c:v>
                </c:pt>
                <c:pt idx="111">
                  <c:v>3.5804773969862654E-2</c:v>
                </c:pt>
                <c:pt idx="112">
                  <c:v>3.5804773969862654E-2</c:v>
                </c:pt>
                <c:pt idx="113">
                  <c:v>3.5804773969862654E-2</c:v>
                </c:pt>
                <c:pt idx="114">
                  <c:v>3.5804773969862654E-2</c:v>
                </c:pt>
                <c:pt idx="115">
                  <c:v>3.5804773969862654E-2</c:v>
                </c:pt>
                <c:pt idx="116">
                  <c:v>3.5804773969862654E-2</c:v>
                </c:pt>
                <c:pt idx="117">
                  <c:v>3.5804773969862654E-2</c:v>
                </c:pt>
                <c:pt idx="118">
                  <c:v>3.5804773969862654E-2</c:v>
                </c:pt>
                <c:pt idx="119">
                  <c:v>3.5804773969862654E-2</c:v>
                </c:pt>
                <c:pt idx="120">
                  <c:v>3.5804773969862654E-2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5.5562963950748986E-3</c:v>
                </c:pt>
                <c:pt idx="25">
                  <c:v>6.1563764057429877E-3</c:v>
                </c:pt>
                <c:pt idx="26">
                  <c:v>6.3786282615459836E-3</c:v>
                </c:pt>
                <c:pt idx="27">
                  <c:v>6.4897541894474815E-3</c:v>
                </c:pt>
                <c:pt idx="28">
                  <c:v>6.6008801173489794E-3</c:v>
                </c:pt>
                <c:pt idx="29">
                  <c:v>6.6231053029292787E-3</c:v>
                </c:pt>
                <c:pt idx="30">
                  <c:v>6.6231053029292787E-3</c:v>
                </c:pt>
                <c:pt idx="31">
                  <c:v>6.6231053029292787E-3</c:v>
                </c:pt>
                <c:pt idx="32">
                  <c:v>6.6231053029292787E-3</c:v>
                </c:pt>
                <c:pt idx="33">
                  <c:v>6.6231053029292787E-3</c:v>
                </c:pt>
                <c:pt idx="34">
                  <c:v>6.6231053029292787E-3</c:v>
                </c:pt>
                <c:pt idx="35">
                  <c:v>6.6231053029292787E-3</c:v>
                </c:pt>
                <c:pt idx="36">
                  <c:v>6.6231053029292787E-3</c:v>
                </c:pt>
                <c:pt idx="37">
                  <c:v>6.6231053029292787E-3</c:v>
                </c:pt>
                <c:pt idx="38">
                  <c:v>6.6231053029292787E-3</c:v>
                </c:pt>
                <c:pt idx="39">
                  <c:v>6.6231053029292787E-3</c:v>
                </c:pt>
                <c:pt idx="40">
                  <c:v>6.6231053029292787E-3</c:v>
                </c:pt>
                <c:pt idx="41">
                  <c:v>6.6231053029292787E-3</c:v>
                </c:pt>
                <c:pt idx="42">
                  <c:v>6.6231053029292787E-3</c:v>
                </c:pt>
                <c:pt idx="43">
                  <c:v>6.6231053029292787E-3</c:v>
                </c:pt>
                <c:pt idx="44">
                  <c:v>6.6231053029292787E-3</c:v>
                </c:pt>
                <c:pt idx="45">
                  <c:v>6.6231053029292787E-3</c:v>
                </c:pt>
                <c:pt idx="46">
                  <c:v>6.6231053029292787E-3</c:v>
                </c:pt>
                <c:pt idx="47">
                  <c:v>6.6231053029292787E-3</c:v>
                </c:pt>
                <c:pt idx="48">
                  <c:v>6.6231053029292787E-3</c:v>
                </c:pt>
                <c:pt idx="49">
                  <c:v>6.6231053029292787E-3</c:v>
                </c:pt>
                <c:pt idx="50">
                  <c:v>6.6231053029292787E-3</c:v>
                </c:pt>
                <c:pt idx="51">
                  <c:v>6.6231053029292787E-3</c:v>
                </c:pt>
                <c:pt idx="52">
                  <c:v>6.6231053029292787E-3</c:v>
                </c:pt>
                <c:pt idx="53">
                  <c:v>6.6231053029292787E-3</c:v>
                </c:pt>
                <c:pt idx="54">
                  <c:v>6.6231053029292787E-3</c:v>
                </c:pt>
                <c:pt idx="55">
                  <c:v>6.6231053029292787E-3</c:v>
                </c:pt>
                <c:pt idx="56">
                  <c:v>6.6231053029292787E-3</c:v>
                </c:pt>
                <c:pt idx="57">
                  <c:v>6.6231053029292787E-3</c:v>
                </c:pt>
                <c:pt idx="58">
                  <c:v>6.6231053029292787E-3</c:v>
                </c:pt>
                <c:pt idx="59">
                  <c:v>6.6231053029292787E-3</c:v>
                </c:pt>
                <c:pt idx="60">
                  <c:v>6.6231053029292787E-3</c:v>
                </c:pt>
                <c:pt idx="61">
                  <c:v>6.6231053029292787E-3</c:v>
                </c:pt>
                <c:pt idx="62">
                  <c:v>6.6231053029292787E-3</c:v>
                </c:pt>
                <c:pt idx="63">
                  <c:v>6.6231053029292787E-3</c:v>
                </c:pt>
                <c:pt idx="64">
                  <c:v>6.6231053029292787E-3</c:v>
                </c:pt>
                <c:pt idx="65">
                  <c:v>6.6231053029292787E-3</c:v>
                </c:pt>
                <c:pt idx="66">
                  <c:v>6.6231053029292787E-3</c:v>
                </c:pt>
                <c:pt idx="67">
                  <c:v>6.6231053029292787E-3</c:v>
                </c:pt>
                <c:pt idx="68">
                  <c:v>6.6231053029292787E-3</c:v>
                </c:pt>
                <c:pt idx="69">
                  <c:v>6.6231053029292787E-3</c:v>
                </c:pt>
                <c:pt idx="70">
                  <c:v>6.6231053029292787E-3</c:v>
                </c:pt>
                <c:pt idx="71">
                  <c:v>6.6231053029292787E-3</c:v>
                </c:pt>
                <c:pt idx="72">
                  <c:v>6.6231053029292787E-3</c:v>
                </c:pt>
                <c:pt idx="73">
                  <c:v>6.6231053029292787E-3</c:v>
                </c:pt>
                <c:pt idx="74">
                  <c:v>6.6231053029292787E-3</c:v>
                </c:pt>
                <c:pt idx="75">
                  <c:v>6.6231053029292787E-3</c:v>
                </c:pt>
                <c:pt idx="76">
                  <c:v>6.6231053029292787E-3</c:v>
                </c:pt>
                <c:pt idx="77">
                  <c:v>6.6231053029292787E-3</c:v>
                </c:pt>
                <c:pt idx="78">
                  <c:v>6.6231053029292787E-3</c:v>
                </c:pt>
                <c:pt idx="79">
                  <c:v>6.6231053029292787E-3</c:v>
                </c:pt>
                <c:pt idx="80">
                  <c:v>6.6231053029292787E-3</c:v>
                </c:pt>
                <c:pt idx="81">
                  <c:v>6.6231053029292787E-3</c:v>
                </c:pt>
                <c:pt idx="82">
                  <c:v>6.6231053029292787E-3</c:v>
                </c:pt>
                <c:pt idx="83">
                  <c:v>6.6231053029292787E-3</c:v>
                </c:pt>
                <c:pt idx="84">
                  <c:v>6.6231053029292787E-3</c:v>
                </c:pt>
                <c:pt idx="85">
                  <c:v>6.6231053029292787E-3</c:v>
                </c:pt>
                <c:pt idx="86">
                  <c:v>6.6231053029292787E-3</c:v>
                </c:pt>
                <c:pt idx="87">
                  <c:v>6.6231053029292787E-3</c:v>
                </c:pt>
                <c:pt idx="88">
                  <c:v>6.6231053029292787E-3</c:v>
                </c:pt>
                <c:pt idx="89">
                  <c:v>6.6231053029292787E-3</c:v>
                </c:pt>
                <c:pt idx="90">
                  <c:v>6.6231053029292787E-3</c:v>
                </c:pt>
                <c:pt idx="91">
                  <c:v>6.6231053029292787E-3</c:v>
                </c:pt>
                <c:pt idx="92">
                  <c:v>6.6231053029292787E-3</c:v>
                </c:pt>
                <c:pt idx="93">
                  <c:v>6.6231053029292787E-3</c:v>
                </c:pt>
                <c:pt idx="94">
                  <c:v>6.6231053029292787E-3</c:v>
                </c:pt>
                <c:pt idx="95">
                  <c:v>6.6231053029292787E-3</c:v>
                </c:pt>
                <c:pt idx="96">
                  <c:v>6.6231053029292787E-3</c:v>
                </c:pt>
                <c:pt idx="97">
                  <c:v>6.6231053029292787E-3</c:v>
                </c:pt>
                <c:pt idx="98">
                  <c:v>6.6231053029292787E-3</c:v>
                </c:pt>
                <c:pt idx="99">
                  <c:v>6.6231053029292787E-3</c:v>
                </c:pt>
                <c:pt idx="100">
                  <c:v>6.6231053029292787E-3</c:v>
                </c:pt>
                <c:pt idx="101">
                  <c:v>6.6231053029292787E-3</c:v>
                </c:pt>
                <c:pt idx="102">
                  <c:v>6.6231053029292787E-3</c:v>
                </c:pt>
                <c:pt idx="103">
                  <c:v>6.6231053029292787E-3</c:v>
                </c:pt>
                <c:pt idx="104">
                  <c:v>6.6231053029292787E-3</c:v>
                </c:pt>
                <c:pt idx="105">
                  <c:v>6.6231053029292787E-3</c:v>
                </c:pt>
                <c:pt idx="106">
                  <c:v>6.6231053029292787E-3</c:v>
                </c:pt>
                <c:pt idx="107">
                  <c:v>6.6231053029292787E-3</c:v>
                </c:pt>
                <c:pt idx="108">
                  <c:v>6.6231053029292787E-3</c:v>
                </c:pt>
                <c:pt idx="109">
                  <c:v>6.6231053029292787E-3</c:v>
                </c:pt>
                <c:pt idx="110">
                  <c:v>6.6231053029292787E-3</c:v>
                </c:pt>
                <c:pt idx="111">
                  <c:v>6.6231053029292787E-3</c:v>
                </c:pt>
                <c:pt idx="112">
                  <c:v>6.6231053029292787E-3</c:v>
                </c:pt>
                <c:pt idx="113">
                  <c:v>6.6231053029292787E-3</c:v>
                </c:pt>
                <c:pt idx="114">
                  <c:v>6.6231053029292787E-3</c:v>
                </c:pt>
                <c:pt idx="115">
                  <c:v>6.6231053029292787E-3</c:v>
                </c:pt>
                <c:pt idx="116">
                  <c:v>6.6231053029292787E-3</c:v>
                </c:pt>
                <c:pt idx="117">
                  <c:v>6.6231053029292787E-3</c:v>
                </c:pt>
                <c:pt idx="118">
                  <c:v>6.6231053029292787E-3</c:v>
                </c:pt>
                <c:pt idx="119">
                  <c:v>6.6231053029292787E-3</c:v>
                </c:pt>
                <c:pt idx="120">
                  <c:v>6.6231053029292787E-3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0.1642666666666667</c:v>
                      </c:pt>
                      <c:pt idx="30">
                        <c:v>0.1642666666666667</c:v>
                      </c:pt>
                      <c:pt idx="31">
                        <c:v>0.1642666666666667</c:v>
                      </c:pt>
                      <c:pt idx="32">
                        <c:v>0.1642666666666667</c:v>
                      </c:pt>
                      <c:pt idx="33">
                        <c:v>0.1642666666666667</c:v>
                      </c:pt>
                      <c:pt idx="34">
                        <c:v>0.1642666666666667</c:v>
                      </c:pt>
                      <c:pt idx="35">
                        <c:v>0.1642666666666667</c:v>
                      </c:pt>
                      <c:pt idx="36">
                        <c:v>0.1642666666666667</c:v>
                      </c:pt>
                      <c:pt idx="37">
                        <c:v>0.1642666666666667</c:v>
                      </c:pt>
                      <c:pt idx="38">
                        <c:v>0.1642666666666667</c:v>
                      </c:pt>
                      <c:pt idx="39">
                        <c:v>0.1642666666666667</c:v>
                      </c:pt>
                      <c:pt idx="40">
                        <c:v>0.1642666666666667</c:v>
                      </c:pt>
                      <c:pt idx="41">
                        <c:v>0.1642666666666667</c:v>
                      </c:pt>
                      <c:pt idx="42">
                        <c:v>0.1642666666666667</c:v>
                      </c:pt>
                      <c:pt idx="43">
                        <c:v>0.1642666666666667</c:v>
                      </c:pt>
                      <c:pt idx="44">
                        <c:v>0.1642666666666667</c:v>
                      </c:pt>
                      <c:pt idx="45">
                        <c:v>0.1642666666666667</c:v>
                      </c:pt>
                      <c:pt idx="46">
                        <c:v>0.1642666666666667</c:v>
                      </c:pt>
                      <c:pt idx="47">
                        <c:v>0.1642666666666667</c:v>
                      </c:pt>
                      <c:pt idx="48">
                        <c:v>0.1642666666666667</c:v>
                      </c:pt>
                      <c:pt idx="49">
                        <c:v>0.1642666666666667</c:v>
                      </c:pt>
                      <c:pt idx="50">
                        <c:v>0.1642666666666667</c:v>
                      </c:pt>
                      <c:pt idx="51">
                        <c:v>0.1642666666666667</c:v>
                      </c:pt>
                      <c:pt idx="52">
                        <c:v>0.1642666666666667</c:v>
                      </c:pt>
                      <c:pt idx="53">
                        <c:v>0.1642666666666667</c:v>
                      </c:pt>
                      <c:pt idx="54">
                        <c:v>0.1642666666666667</c:v>
                      </c:pt>
                      <c:pt idx="55">
                        <c:v>0.1642666666666667</c:v>
                      </c:pt>
                      <c:pt idx="56">
                        <c:v>0.1642666666666667</c:v>
                      </c:pt>
                      <c:pt idx="57">
                        <c:v>0.1642666666666667</c:v>
                      </c:pt>
                      <c:pt idx="58">
                        <c:v>0.1642666666666667</c:v>
                      </c:pt>
                      <c:pt idx="59">
                        <c:v>0.1642666666666667</c:v>
                      </c:pt>
                      <c:pt idx="60">
                        <c:v>0.1642666666666667</c:v>
                      </c:pt>
                      <c:pt idx="61">
                        <c:v>0.1642666666666667</c:v>
                      </c:pt>
                      <c:pt idx="62">
                        <c:v>0.1642666666666667</c:v>
                      </c:pt>
                      <c:pt idx="63">
                        <c:v>0.1642666666666667</c:v>
                      </c:pt>
                      <c:pt idx="64">
                        <c:v>0.1642666666666667</c:v>
                      </c:pt>
                      <c:pt idx="65">
                        <c:v>0.1642666666666667</c:v>
                      </c:pt>
                      <c:pt idx="66">
                        <c:v>0.1642666666666667</c:v>
                      </c:pt>
                      <c:pt idx="67">
                        <c:v>0.1642666666666667</c:v>
                      </c:pt>
                      <c:pt idx="68">
                        <c:v>0.1642666666666667</c:v>
                      </c:pt>
                      <c:pt idx="69">
                        <c:v>0.1642666666666667</c:v>
                      </c:pt>
                      <c:pt idx="70">
                        <c:v>0.1642666666666667</c:v>
                      </c:pt>
                      <c:pt idx="71">
                        <c:v>0.1642666666666667</c:v>
                      </c:pt>
                      <c:pt idx="72">
                        <c:v>0.1642666666666667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0.22066666666666668</c:v>
                      </c:pt>
                      <c:pt idx="14">
                        <c:v>0.29266666666666669</c:v>
                      </c:pt>
                      <c:pt idx="15">
                        <c:v>0.31333333333333335</c:v>
                      </c:pt>
                      <c:pt idx="16">
                        <c:v>0.32033333333333336</c:v>
                      </c:pt>
                      <c:pt idx="17">
                        <c:v>0.36200000000000004</c:v>
                      </c:pt>
                      <c:pt idx="18">
                        <c:v>0.37450000000000006</c:v>
                      </c:pt>
                      <c:pt idx="19">
                        <c:v>0.4268333333333334</c:v>
                      </c:pt>
                      <c:pt idx="20">
                        <c:v>0.48250000000000004</c:v>
                      </c:pt>
                      <c:pt idx="21">
                        <c:v>0.54083333333333339</c:v>
                      </c:pt>
                      <c:pt idx="22">
                        <c:v>0.54500000000000004</c:v>
                      </c:pt>
                      <c:pt idx="23">
                        <c:v>0.56033333333333335</c:v>
                      </c:pt>
                      <c:pt idx="24">
                        <c:v>0.56100000000000005</c:v>
                      </c:pt>
                      <c:pt idx="25">
                        <c:v>0.57383333333333342</c:v>
                      </c:pt>
                      <c:pt idx="26">
                        <c:v>0.70416666666666672</c:v>
                      </c:pt>
                      <c:pt idx="27">
                        <c:v>0.95483333333333342</c:v>
                      </c:pt>
                      <c:pt idx="28">
                        <c:v>1.0288333333333335</c:v>
                      </c:pt>
                      <c:pt idx="29">
                        <c:v>1.0653333333333335</c:v>
                      </c:pt>
                      <c:pt idx="30">
                        <c:v>1.0653333333333335</c:v>
                      </c:pt>
                      <c:pt idx="31">
                        <c:v>1.0653333333333335</c:v>
                      </c:pt>
                      <c:pt idx="32">
                        <c:v>1.0653333333333335</c:v>
                      </c:pt>
                      <c:pt idx="33">
                        <c:v>1.0653333333333335</c:v>
                      </c:pt>
                      <c:pt idx="34">
                        <c:v>1.0653333333333335</c:v>
                      </c:pt>
                      <c:pt idx="35">
                        <c:v>1.0653333333333335</c:v>
                      </c:pt>
                      <c:pt idx="36">
                        <c:v>1.0653333333333335</c:v>
                      </c:pt>
                      <c:pt idx="37">
                        <c:v>1.0653333333333335</c:v>
                      </c:pt>
                      <c:pt idx="38">
                        <c:v>1.0653333333333335</c:v>
                      </c:pt>
                      <c:pt idx="39">
                        <c:v>1.0653333333333335</c:v>
                      </c:pt>
                      <c:pt idx="40">
                        <c:v>1.0653333333333335</c:v>
                      </c:pt>
                      <c:pt idx="41">
                        <c:v>1.0653333333333335</c:v>
                      </c:pt>
                      <c:pt idx="42">
                        <c:v>1.0653333333333335</c:v>
                      </c:pt>
                      <c:pt idx="43">
                        <c:v>1.0653333333333335</c:v>
                      </c:pt>
                      <c:pt idx="44">
                        <c:v>1.0653333333333335</c:v>
                      </c:pt>
                      <c:pt idx="45">
                        <c:v>1.0653333333333335</c:v>
                      </c:pt>
                      <c:pt idx="46">
                        <c:v>1.0653333333333335</c:v>
                      </c:pt>
                      <c:pt idx="47">
                        <c:v>1.0653333333333335</c:v>
                      </c:pt>
                      <c:pt idx="48">
                        <c:v>1.0653333333333335</c:v>
                      </c:pt>
                      <c:pt idx="49">
                        <c:v>1.0653333333333335</c:v>
                      </c:pt>
                      <c:pt idx="50">
                        <c:v>1.0653333333333335</c:v>
                      </c:pt>
                      <c:pt idx="51">
                        <c:v>1.0653333333333335</c:v>
                      </c:pt>
                      <c:pt idx="52">
                        <c:v>1.0653333333333335</c:v>
                      </c:pt>
                      <c:pt idx="53">
                        <c:v>1.0653333333333335</c:v>
                      </c:pt>
                      <c:pt idx="54">
                        <c:v>1.0653333333333335</c:v>
                      </c:pt>
                      <c:pt idx="55">
                        <c:v>1.0653333333333335</c:v>
                      </c:pt>
                      <c:pt idx="56">
                        <c:v>1.0653333333333335</c:v>
                      </c:pt>
                      <c:pt idx="57">
                        <c:v>1.0653333333333335</c:v>
                      </c:pt>
                      <c:pt idx="58">
                        <c:v>1.0653333333333335</c:v>
                      </c:pt>
                      <c:pt idx="59">
                        <c:v>1.0653333333333335</c:v>
                      </c:pt>
                      <c:pt idx="60">
                        <c:v>1.0653333333333335</c:v>
                      </c:pt>
                      <c:pt idx="61">
                        <c:v>1.0653333333333335</c:v>
                      </c:pt>
                      <c:pt idx="62">
                        <c:v>1.0653333333333335</c:v>
                      </c:pt>
                      <c:pt idx="63">
                        <c:v>1.0653333333333335</c:v>
                      </c:pt>
                      <c:pt idx="64">
                        <c:v>1.0653333333333335</c:v>
                      </c:pt>
                      <c:pt idx="65">
                        <c:v>1.0653333333333335</c:v>
                      </c:pt>
                      <c:pt idx="66">
                        <c:v>1.0653333333333335</c:v>
                      </c:pt>
                      <c:pt idx="67">
                        <c:v>1.0653333333333335</c:v>
                      </c:pt>
                      <c:pt idx="68">
                        <c:v>1.0653333333333335</c:v>
                      </c:pt>
                      <c:pt idx="69">
                        <c:v>1.0653333333333335</c:v>
                      </c:pt>
                      <c:pt idx="70">
                        <c:v>1.0653333333333335</c:v>
                      </c:pt>
                      <c:pt idx="71">
                        <c:v>1.0653333333333335</c:v>
                      </c:pt>
                      <c:pt idx="72">
                        <c:v>1.0653333333333335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1.11185234600845E-4</c:v>
                </c:pt>
                <c:pt idx="1">
                  <c:v>3.33555703802535E-4</c:v>
                </c:pt>
                <c:pt idx="2">
                  <c:v>8.8948187680676014E-4</c:v>
                </c:pt>
                <c:pt idx="3">
                  <c:v>1.0006671114076052E-3</c:v>
                </c:pt>
                <c:pt idx="4">
                  <c:v>1.0006671114076052E-3</c:v>
                </c:pt>
                <c:pt idx="5">
                  <c:v>1.0006671114076052E-3</c:v>
                </c:pt>
                <c:pt idx="6">
                  <c:v>1.2230375806092952E-3</c:v>
                </c:pt>
                <c:pt idx="7">
                  <c:v>1.6677785190126753E-3</c:v>
                </c:pt>
                <c:pt idx="8">
                  <c:v>1.7789637536135203E-3</c:v>
                </c:pt>
                <c:pt idx="9">
                  <c:v>1.8901489882143653E-3</c:v>
                </c:pt>
                <c:pt idx="10">
                  <c:v>2.0013342228152103E-3</c:v>
                </c:pt>
                <c:pt idx="11">
                  <c:v>2.3348899266177454E-3</c:v>
                </c:pt>
                <c:pt idx="12">
                  <c:v>3.1131865688236605E-3</c:v>
                </c:pt>
                <c:pt idx="13">
                  <c:v>3.3355570380253505E-3</c:v>
                </c:pt>
                <c:pt idx="14">
                  <c:v>3.5579275072270405E-3</c:v>
                </c:pt>
                <c:pt idx="15">
                  <c:v>3.8914832110295756E-3</c:v>
                </c:pt>
                <c:pt idx="16">
                  <c:v>4.3362241494329552E-3</c:v>
                </c:pt>
                <c:pt idx="17">
                  <c:v>4.7809650878363353E-3</c:v>
                </c:pt>
                <c:pt idx="18">
                  <c:v>4.8921503224371799E-3</c:v>
                </c:pt>
                <c:pt idx="19">
                  <c:v>5.0033355570380245E-3</c:v>
                </c:pt>
                <c:pt idx="20">
                  <c:v>5.114520791638869E-3</c:v>
                </c:pt>
                <c:pt idx="21">
                  <c:v>5.2257060262397136E-3</c:v>
                </c:pt>
                <c:pt idx="22">
                  <c:v>5.2257060262397136E-3</c:v>
                </c:pt>
                <c:pt idx="23">
                  <c:v>5.3368912608405582E-3</c:v>
                </c:pt>
                <c:pt idx="24">
                  <c:v>5.5592617300422482E-3</c:v>
                </c:pt>
                <c:pt idx="25">
                  <c:v>5.6704469646430928E-3</c:v>
                </c:pt>
                <c:pt idx="26">
                  <c:v>5.8928174338447829E-3</c:v>
                </c:pt>
                <c:pt idx="27">
                  <c:v>6.0040026684456274E-3</c:v>
                </c:pt>
                <c:pt idx="28">
                  <c:v>6.0040026684456274E-3</c:v>
                </c:pt>
                <c:pt idx="29">
                  <c:v>6.0040026684456274E-3</c:v>
                </c:pt>
                <c:pt idx="30">
                  <c:v>6.0040026684456274E-3</c:v>
                </c:pt>
                <c:pt idx="31">
                  <c:v>6.0040026684456274E-3</c:v>
                </c:pt>
                <c:pt idx="32">
                  <c:v>6.0040026684456274E-3</c:v>
                </c:pt>
                <c:pt idx="33">
                  <c:v>6.0040026684456274E-3</c:v>
                </c:pt>
                <c:pt idx="34">
                  <c:v>6.0040026684456274E-3</c:v>
                </c:pt>
                <c:pt idx="35">
                  <c:v>6.0040026684456274E-3</c:v>
                </c:pt>
                <c:pt idx="36">
                  <c:v>6.0040026684456274E-3</c:v>
                </c:pt>
                <c:pt idx="37">
                  <c:v>6.0040026684456274E-3</c:v>
                </c:pt>
                <c:pt idx="38">
                  <c:v>6.2263731376473175E-3</c:v>
                </c:pt>
                <c:pt idx="39">
                  <c:v>6.2263731376473175E-3</c:v>
                </c:pt>
                <c:pt idx="40">
                  <c:v>6.2263731376473175E-3</c:v>
                </c:pt>
                <c:pt idx="41">
                  <c:v>6.2263731376473175E-3</c:v>
                </c:pt>
                <c:pt idx="42">
                  <c:v>6.5599288414498521E-3</c:v>
                </c:pt>
                <c:pt idx="43">
                  <c:v>6.5599288414498521E-3</c:v>
                </c:pt>
                <c:pt idx="44">
                  <c:v>6.7822993106515421E-3</c:v>
                </c:pt>
                <c:pt idx="45">
                  <c:v>6.7822993106515421E-3</c:v>
                </c:pt>
                <c:pt idx="46">
                  <c:v>6.7822993106515421E-3</c:v>
                </c:pt>
                <c:pt idx="47">
                  <c:v>6.7822993106515421E-3</c:v>
                </c:pt>
                <c:pt idx="48">
                  <c:v>6.7822993106515421E-3</c:v>
                </c:pt>
                <c:pt idx="49">
                  <c:v>7.1158550144540767E-3</c:v>
                </c:pt>
                <c:pt idx="50">
                  <c:v>7.4494107182566114E-3</c:v>
                </c:pt>
                <c:pt idx="51">
                  <c:v>7.8941516566599906E-3</c:v>
                </c:pt>
                <c:pt idx="52">
                  <c:v>8.4500778296642161E-3</c:v>
                </c:pt>
                <c:pt idx="53">
                  <c:v>8.6724482988659053E-3</c:v>
                </c:pt>
                <c:pt idx="54">
                  <c:v>8.6724482988659053E-3</c:v>
                </c:pt>
                <c:pt idx="55">
                  <c:v>8.8948187680675944E-3</c:v>
                </c:pt>
                <c:pt idx="56">
                  <c:v>8.8948187680675944E-3</c:v>
                </c:pt>
                <c:pt idx="57">
                  <c:v>8.8948187680675944E-3</c:v>
                </c:pt>
                <c:pt idx="58">
                  <c:v>8.8948187680675944E-3</c:v>
                </c:pt>
                <c:pt idx="59">
                  <c:v>8.8948187680675944E-3</c:v>
                </c:pt>
                <c:pt idx="60">
                  <c:v>8.8948187680675944E-3</c:v>
                </c:pt>
                <c:pt idx="61">
                  <c:v>8.8948187680675944E-3</c:v>
                </c:pt>
                <c:pt idx="62">
                  <c:v>8.8948187680675944E-3</c:v>
                </c:pt>
                <c:pt idx="63">
                  <c:v>8.8948187680675944E-3</c:v>
                </c:pt>
                <c:pt idx="64">
                  <c:v>8.8948187680675944E-3</c:v>
                </c:pt>
                <c:pt idx="65">
                  <c:v>8.8948187680675944E-3</c:v>
                </c:pt>
                <c:pt idx="66">
                  <c:v>8.8948187680675944E-3</c:v>
                </c:pt>
                <c:pt idx="67">
                  <c:v>8.8948187680675944E-3</c:v>
                </c:pt>
                <c:pt idx="68">
                  <c:v>8.8948187680675944E-3</c:v>
                </c:pt>
                <c:pt idx="69">
                  <c:v>8.8948187680675944E-3</c:v>
                </c:pt>
                <c:pt idx="70">
                  <c:v>8.8948187680675944E-3</c:v>
                </c:pt>
                <c:pt idx="71">
                  <c:v>8.8948187680675944E-3</c:v>
                </c:pt>
                <c:pt idx="72">
                  <c:v>8.8948187680675944E-3</c:v>
                </c:pt>
                <c:pt idx="73">
                  <c:v>8.8948187680675944E-3</c:v>
                </c:pt>
                <c:pt idx="74">
                  <c:v>8.8948187680675944E-3</c:v>
                </c:pt>
                <c:pt idx="75">
                  <c:v>8.8948187680675944E-3</c:v>
                </c:pt>
                <c:pt idx="76">
                  <c:v>8.8948187680675944E-3</c:v>
                </c:pt>
                <c:pt idx="77">
                  <c:v>8.8948187680675944E-3</c:v>
                </c:pt>
                <c:pt idx="78">
                  <c:v>8.8948187680675944E-3</c:v>
                </c:pt>
                <c:pt idx="79">
                  <c:v>8.8948187680675944E-3</c:v>
                </c:pt>
                <c:pt idx="80">
                  <c:v>8.8948187680675944E-3</c:v>
                </c:pt>
                <c:pt idx="81">
                  <c:v>8.8948187680675944E-3</c:v>
                </c:pt>
                <c:pt idx="82">
                  <c:v>8.8948187680675944E-3</c:v>
                </c:pt>
                <c:pt idx="83">
                  <c:v>8.8948187680675944E-3</c:v>
                </c:pt>
                <c:pt idx="84">
                  <c:v>8.8948187680675944E-3</c:v>
                </c:pt>
                <c:pt idx="85">
                  <c:v>8.8948187680675944E-3</c:v>
                </c:pt>
                <c:pt idx="86">
                  <c:v>8.8948187680675944E-3</c:v>
                </c:pt>
                <c:pt idx="87">
                  <c:v>8.8948187680675944E-3</c:v>
                </c:pt>
                <c:pt idx="88">
                  <c:v>8.8948187680675944E-3</c:v>
                </c:pt>
                <c:pt idx="89">
                  <c:v>8.8948187680675944E-3</c:v>
                </c:pt>
                <c:pt idx="90">
                  <c:v>8.8948187680675944E-3</c:v>
                </c:pt>
                <c:pt idx="91">
                  <c:v>8.8948187680675944E-3</c:v>
                </c:pt>
                <c:pt idx="92">
                  <c:v>8.8948187680675944E-3</c:v>
                </c:pt>
                <c:pt idx="93">
                  <c:v>8.8948187680675944E-3</c:v>
                </c:pt>
                <c:pt idx="94">
                  <c:v>8.8948187680675944E-3</c:v>
                </c:pt>
                <c:pt idx="95">
                  <c:v>8.8948187680675944E-3</c:v>
                </c:pt>
                <c:pt idx="96">
                  <c:v>8.8948187680675944E-3</c:v>
                </c:pt>
                <c:pt idx="97">
                  <c:v>8.8948187680675944E-3</c:v>
                </c:pt>
                <c:pt idx="98">
                  <c:v>8.8948187680675944E-3</c:v>
                </c:pt>
                <c:pt idx="99">
                  <c:v>8.8948187680675944E-3</c:v>
                </c:pt>
                <c:pt idx="100">
                  <c:v>8.8948187680675944E-3</c:v>
                </c:pt>
                <c:pt idx="101">
                  <c:v>8.8948187680675944E-3</c:v>
                </c:pt>
                <c:pt idx="102">
                  <c:v>8.8948187680675944E-3</c:v>
                </c:pt>
                <c:pt idx="103">
                  <c:v>8.8948187680675944E-3</c:v>
                </c:pt>
                <c:pt idx="104">
                  <c:v>8.8948187680675944E-3</c:v>
                </c:pt>
                <c:pt idx="105">
                  <c:v>8.8948187680675944E-3</c:v>
                </c:pt>
                <c:pt idx="106">
                  <c:v>8.8948187680675944E-3</c:v>
                </c:pt>
                <c:pt idx="107">
                  <c:v>8.8948187680675944E-3</c:v>
                </c:pt>
                <c:pt idx="108">
                  <c:v>8.8948187680675944E-3</c:v>
                </c:pt>
                <c:pt idx="109">
                  <c:v>8.8948187680675944E-3</c:v>
                </c:pt>
                <c:pt idx="110">
                  <c:v>8.8948187680675944E-3</c:v>
                </c:pt>
                <c:pt idx="111">
                  <c:v>8.8948187680675944E-3</c:v>
                </c:pt>
                <c:pt idx="112">
                  <c:v>8.8948187680675944E-3</c:v>
                </c:pt>
                <c:pt idx="113">
                  <c:v>8.8948187680675944E-3</c:v>
                </c:pt>
                <c:pt idx="114">
                  <c:v>8.8948187680675944E-3</c:v>
                </c:pt>
                <c:pt idx="115">
                  <c:v>8.8948187680675944E-3</c:v>
                </c:pt>
                <c:pt idx="116">
                  <c:v>8.8948187680675944E-3</c:v>
                </c:pt>
                <c:pt idx="117">
                  <c:v>8.8948187680675944E-3</c:v>
                </c:pt>
                <c:pt idx="118">
                  <c:v>8.8948187680675944E-3</c:v>
                </c:pt>
                <c:pt idx="119">
                  <c:v>8.8948187680675944E-3</c:v>
                </c:pt>
                <c:pt idx="120">
                  <c:v>8.8948187680675944E-3</c:v>
                </c:pt>
                <c:pt idx="121">
                  <c:v>8.8948187680675944E-3</c:v>
                </c:pt>
                <c:pt idx="122">
                  <c:v>8.8948187680675944E-3</c:v>
                </c:pt>
                <c:pt idx="123">
                  <c:v>8.8948187680675944E-3</c:v>
                </c:pt>
                <c:pt idx="124">
                  <c:v>8.8948187680675944E-3</c:v>
                </c:pt>
                <c:pt idx="125">
                  <c:v>8.8948187680675944E-3</c:v>
                </c:pt>
                <c:pt idx="126">
                  <c:v>8.8948187680675944E-3</c:v>
                </c:pt>
                <c:pt idx="127">
                  <c:v>8.8948187680675944E-3</c:v>
                </c:pt>
                <c:pt idx="128">
                  <c:v>8.8948187680675944E-3</c:v>
                </c:pt>
                <c:pt idx="129">
                  <c:v>8.8948187680675944E-3</c:v>
                </c:pt>
                <c:pt idx="130">
                  <c:v>8.8948187680675944E-3</c:v>
                </c:pt>
                <c:pt idx="131">
                  <c:v>8.8948187680675944E-3</c:v>
                </c:pt>
                <c:pt idx="132">
                  <c:v>8.8948187680675944E-3</c:v>
                </c:pt>
                <c:pt idx="133">
                  <c:v>8.8948187680675944E-3</c:v>
                </c:pt>
                <c:pt idx="134">
                  <c:v>8.8948187680675944E-3</c:v>
                </c:pt>
                <c:pt idx="135">
                  <c:v>8.8948187680675944E-3</c:v>
                </c:pt>
                <c:pt idx="136">
                  <c:v>8.8948187680675944E-3</c:v>
                </c:pt>
                <c:pt idx="137">
                  <c:v>8.8948187680675944E-3</c:v>
                </c:pt>
                <c:pt idx="138">
                  <c:v>8.8948187680675944E-3</c:v>
                </c:pt>
                <c:pt idx="139">
                  <c:v>8.8948187680675944E-3</c:v>
                </c:pt>
                <c:pt idx="140">
                  <c:v>8.8948187680675944E-3</c:v>
                </c:pt>
                <c:pt idx="141">
                  <c:v>8.8948187680675944E-3</c:v>
                </c:pt>
                <c:pt idx="142">
                  <c:v>8.8948187680675944E-3</c:v>
                </c:pt>
                <c:pt idx="143">
                  <c:v>8.8948187680675944E-3</c:v>
                </c:pt>
                <c:pt idx="144">
                  <c:v>8.8948187680675944E-3</c:v>
                </c:pt>
                <c:pt idx="145">
                  <c:v>8.8948187680675944E-3</c:v>
                </c:pt>
                <c:pt idx="146">
                  <c:v>8.8948187680675944E-3</c:v>
                </c:pt>
                <c:pt idx="147">
                  <c:v>8.8948187680675944E-3</c:v>
                </c:pt>
                <c:pt idx="148">
                  <c:v>8.8948187680675944E-3</c:v>
                </c:pt>
                <c:pt idx="149">
                  <c:v>8.8948187680675944E-3</c:v>
                </c:pt>
                <c:pt idx="150">
                  <c:v>8.8948187680675944E-3</c:v>
                </c:pt>
                <c:pt idx="151">
                  <c:v>8.8948187680675944E-3</c:v>
                </c:pt>
                <c:pt idx="152">
                  <c:v>8.8948187680675944E-3</c:v>
                </c:pt>
                <c:pt idx="153">
                  <c:v>8.8948187680675944E-3</c:v>
                </c:pt>
                <c:pt idx="154">
                  <c:v>8.8948187680675944E-3</c:v>
                </c:pt>
                <c:pt idx="155">
                  <c:v>8.8948187680675944E-3</c:v>
                </c:pt>
                <c:pt idx="156">
                  <c:v>8.8948187680675944E-3</c:v>
                </c:pt>
                <c:pt idx="157">
                  <c:v>8.8948187680675944E-3</c:v>
                </c:pt>
                <c:pt idx="158">
                  <c:v>8.8948187680675944E-3</c:v>
                </c:pt>
                <c:pt idx="159">
                  <c:v>8.8948187680675944E-3</c:v>
                </c:pt>
                <c:pt idx="160">
                  <c:v>8.8948187680675944E-3</c:v>
                </c:pt>
                <c:pt idx="161">
                  <c:v>8.8948187680675944E-3</c:v>
                </c:pt>
                <c:pt idx="162">
                  <c:v>8.8948187680675944E-3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1.11185234600845E-4</c:v>
                </c:pt>
                <c:pt idx="30">
                  <c:v>2.2237046920169001E-4</c:v>
                </c:pt>
                <c:pt idx="31">
                  <c:v>3.33555703802535E-4</c:v>
                </c:pt>
                <c:pt idx="32">
                  <c:v>4.4474093840338001E-4</c:v>
                </c:pt>
                <c:pt idx="33">
                  <c:v>5.5592617300422498E-4</c:v>
                </c:pt>
                <c:pt idx="34">
                  <c:v>6.6711140760506999E-4</c:v>
                </c:pt>
                <c:pt idx="35">
                  <c:v>7.7829664220591501E-4</c:v>
                </c:pt>
                <c:pt idx="36">
                  <c:v>1.0006671114076049E-3</c:v>
                </c:pt>
                <c:pt idx="37">
                  <c:v>1.33422281521014E-3</c:v>
                </c:pt>
                <c:pt idx="38">
                  <c:v>1.445408049810985E-3</c:v>
                </c:pt>
                <c:pt idx="39">
                  <c:v>1.8901489882143651E-3</c:v>
                </c:pt>
                <c:pt idx="40">
                  <c:v>2.1125194574160549E-3</c:v>
                </c:pt>
                <c:pt idx="41">
                  <c:v>2.3348899266177449E-3</c:v>
                </c:pt>
                <c:pt idx="42">
                  <c:v>2.66844563042028E-3</c:v>
                </c:pt>
                <c:pt idx="43">
                  <c:v>2.779630865021125E-3</c:v>
                </c:pt>
                <c:pt idx="44">
                  <c:v>2.779630865021125E-3</c:v>
                </c:pt>
                <c:pt idx="45">
                  <c:v>3.002001334222815E-3</c:v>
                </c:pt>
                <c:pt idx="46">
                  <c:v>3.11318656882366E-3</c:v>
                </c:pt>
                <c:pt idx="47">
                  <c:v>3.2243718034245051E-3</c:v>
                </c:pt>
                <c:pt idx="48">
                  <c:v>3.3355570380253501E-3</c:v>
                </c:pt>
                <c:pt idx="49">
                  <c:v>3.3355570380253501E-3</c:v>
                </c:pt>
                <c:pt idx="50">
                  <c:v>3.5579275072270401E-3</c:v>
                </c:pt>
                <c:pt idx="51">
                  <c:v>3.5579275072270401E-3</c:v>
                </c:pt>
                <c:pt idx="52">
                  <c:v>3.5579275072270401E-3</c:v>
                </c:pt>
                <c:pt idx="53">
                  <c:v>3.8914832110295752E-3</c:v>
                </c:pt>
                <c:pt idx="54">
                  <c:v>4.5585946186346453E-3</c:v>
                </c:pt>
                <c:pt idx="55">
                  <c:v>4.6697798532354898E-3</c:v>
                </c:pt>
                <c:pt idx="56">
                  <c:v>4.8921503224371799E-3</c:v>
                </c:pt>
                <c:pt idx="57">
                  <c:v>5.1145207916388699E-3</c:v>
                </c:pt>
                <c:pt idx="58">
                  <c:v>5.2257060262397145E-3</c:v>
                </c:pt>
                <c:pt idx="59">
                  <c:v>5.2257060262397145E-3</c:v>
                </c:pt>
                <c:pt idx="60">
                  <c:v>5.2257060262397145E-3</c:v>
                </c:pt>
                <c:pt idx="61">
                  <c:v>5.2257060262397145E-3</c:v>
                </c:pt>
                <c:pt idx="62">
                  <c:v>5.2257060262397145E-3</c:v>
                </c:pt>
                <c:pt idx="63">
                  <c:v>5.2257060262397145E-3</c:v>
                </c:pt>
                <c:pt idx="64">
                  <c:v>5.2257060262397145E-3</c:v>
                </c:pt>
                <c:pt idx="65">
                  <c:v>5.2257060262397145E-3</c:v>
                </c:pt>
                <c:pt idx="66">
                  <c:v>5.2257060262397145E-3</c:v>
                </c:pt>
                <c:pt idx="67">
                  <c:v>5.2257060262397145E-3</c:v>
                </c:pt>
                <c:pt idx="68">
                  <c:v>5.2257060262397145E-3</c:v>
                </c:pt>
                <c:pt idx="69">
                  <c:v>5.2257060262397145E-3</c:v>
                </c:pt>
                <c:pt idx="70">
                  <c:v>5.2257060262397145E-3</c:v>
                </c:pt>
                <c:pt idx="71">
                  <c:v>5.2257060262397145E-3</c:v>
                </c:pt>
                <c:pt idx="72">
                  <c:v>5.2257060262397145E-3</c:v>
                </c:pt>
                <c:pt idx="73">
                  <c:v>5.2257060262397145E-3</c:v>
                </c:pt>
                <c:pt idx="74">
                  <c:v>5.2257060262397145E-3</c:v>
                </c:pt>
                <c:pt idx="75">
                  <c:v>5.2257060262397145E-3</c:v>
                </c:pt>
                <c:pt idx="76">
                  <c:v>5.2257060262397145E-3</c:v>
                </c:pt>
                <c:pt idx="77">
                  <c:v>5.2257060262397145E-3</c:v>
                </c:pt>
                <c:pt idx="78">
                  <c:v>5.2257060262397145E-3</c:v>
                </c:pt>
                <c:pt idx="79">
                  <c:v>5.2257060262397145E-3</c:v>
                </c:pt>
                <c:pt idx="80">
                  <c:v>5.2257060262397145E-3</c:v>
                </c:pt>
                <c:pt idx="81">
                  <c:v>5.2257060262397145E-3</c:v>
                </c:pt>
                <c:pt idx="82">
                  <c:v>5.2257060262397145E-3</c:v>
                </c:pt>
                <c:pt idx="83">
                  <c:v>5.2257060262397145E-3</c:v>
                </c:pt>
                <c:pt idx="84">
                  <c:v>5.2257060262397145E-3</c:v>
                </c:pt>
                <c:pt idx="85">
                  <c:v>5.2257060262397145E-3</c:v>
                </c:pt>
                <c:pt idx="86">
                  <c:v>5.2257060262397145E-3</c:v>
                </c:pt>
                <c:pt idx="87">
                  <c:v>5.2257060262397145E-3</c:v>
                </c:pt>
                <c:pt idx="88">
                  <c:v>5.2257060262397145E-3</c:v>
                </c:pt>
                <c:pt idx="89">
                  <c:v>5.2257060262397145E-3</c:v>
                </c:pt>
                <c:pt idx="90">
                  <c:v>5.2257060262397145E-3</c:v>
                </c:pt>
                <c:pt idx="91">
                  <c:v>5.2257060262397145E-3</c:v>
                </c:pt>
                <c:pt idx="92">
                  <c:v>5.2257060262397145E-3</c:v>
                </c:pt>
                <c:pt idx="93">
                  <c:v>5.2257060262397145E-3</c:v>
                </c:pt>
                <c:pt idx="94">
                  <c:v>5.2257060262397145E-3</c:v>
                </c:pt>
                <c:pt idx="95">
                  <c:v>5.2257060262397145E-3</c:v>
                </c:pt>
                <c:pt idx="96">
                  <c:v>5.2257060262397145E-3</c:v>
                </c:pt>
                <c:pt idx="97">
                  <c:v>5.2257060262397145E-3</c:v>
                </c:pt>
                <c:pt idx="98">
                  <c:v>5.2257060262397145E-3</c:v>
                </c:pt>
                <c:pt idx="99">
                  <c:v>5.2257060262397145E-3</c:v>
                </c:pt>
                <c:pt idx="100">
                  <c:v>5.2257060262397145E-3</c:v>
                </c:pt>
                <c:pt idx="101">
                  <c:v>5.2257060262397145E-3</c:v>
                </c:pt>
                <c:pt idx="102">
                  <c:v>5.2257060262397145E-3</c:v>
                </c:pt>
                <c:pt idx="103">
                  <c:v>5.2257060262397145E-3</c:v>
                </c:pt>
                <c:pt idx="104">
                  <c:v>5.2257060262397145E-3</c:v>
                </c:pt>
                <c:pt idx="105">
                  <c:v>5.2257060262397145E-3</c:v>
                </c:pt>
                <c:pt idx="106">
                  <c:v>5.2257060262397145E-3</c:v>
                </c:pt>
                <c:pt idx="107">
                  <c:v>5.2257060262397145E-3</c:v>
                </c:pt>
                <c:pt idx="108">
                  <c:v>5.2257060262397145E-3</c:v>
                </c:pt>
                <c:pt idx="109">
                  <c:v>5.2257060262397145E-3</c:v>
                </c:pt>
                <c:pt idx="110">
                  <c:v>5.2257060262397145E-3</c:v>
                </c:pt>
                <c:pt idx="111">
                  <c:v>5.2257060262397145E-3</c:v>
                </c:pt>
                <c:pt idx="112">
                  <c:v>5.2257060262397145E-3</c:v>
                </c:pt>
                <c:pt idx="113">
                  <c:v>5.2257060262397145E-3</c:v>
                </c:pt>
                <c:pt idx="114">
                  <c:v>5.2257060262397145E-3</c:v>
                </c:pt>
                <c:pt idx="115">
                  <c:v>5.2257060262397145E-3</c:v>
                </c:pt>
                <c:pt idx="116">
                  <c:v>5.2257060262397145E-3</c:v>
                </c:pt>
                <c:pt idx="117">
                  <c:v>5.2257060262397145E-3</c:v>
                </c:pt>
                <c:pt idx="118">
                  <c:v>5.2257060262397145E-3</c:v>
                </c:pt>
                <c:pt idx="119">
                  <c:v>5.2257060262397145E-3</c:v>
                </c:pt>
                <c:pt idx="120">
                  <c:v>5.2257060262397145E-3</c:v>
                </c:pt>
                <c:pt idx="121">
                  <c:v>5.2257060262397145E-3</c:v>
                </c:pt>
                <c:pt idx="122">
                  <c:v>5.2257060262397145E-3</c:v>
                </c:pt>
                <c:pt idx="123">
                  <c:v>5.2257060262397145E-3</c:v>
                </c:pt>
                <c:pt idx="124">
                  <c:v>5.2257060262397145E-3</c:v>
                </c:pt>
                <c:pt idx="125">
                  <c:v>5.2257060262397145E-3</c:v>
                </c:pt>
                <c:pt idx="126">
                  <c:v>5.2257060262397145E-3</c:v>
                </c:pt>
                <c:pt idx="127">
                  <c:v>5.2257060262397145E-3</c:v>
                </c:pt>
                <c:pt idx="128">
                  <c:v>5.2257060262397145E-3</c:v>
                </c:pt>
                <c:pt idx="129">
                  <c:v>5.2257060262397145E-3</c:v>
                </c:pt>
                <c:pt idx="130">
                  <c:v>5.2257060262397145E-3</c:v>
                </c:pt>
                <c:pt idx="131">
                  <c:v>5.2257060262397145E-3</c:v>
                </c:pt>
                <c:pt idx="132">
                  <c:v>5.2257060262397145E-3</c:v>
                </c:pt>
                <c:pt idx="133">
                  <c:v>5.2257060262397145E-3</c:v>
                </c:pt>
                <c:pt idx="134">
                  <c:v>5.2257060262397145E-3</c:v>
                </c:pt>
                <c:pt idx="135">
                  <c:v>5.2257060262397145E-3</c:v>
                </c:pt>
                <c:pt idx="136">
                  <c:v>5.2257060262397145E-3</c:v>
                </c:pt>
                <c:pt idx="137">
                  <c:v>5.2257060262397145E-3</c:v>
                </c:pt>
                <c:pt idx="138">
                  <c:v>5.2257060262397145E-3</c:v>
                </c:pt>
                <c:pt idx="139">
                  <c:v>5.2257060262397145E-3</c:v>
                </c:pt>
                <c:pt idx="140">
                  <c:v>5.2257060262397145E-3</c:v>
                </c:pt>
                <c:pt idx="141">
                  <c:v>5.2257060262397145E-3</c:v>
                </c:pt>
                <c:pt idx="142">
                  <c:v>5.2257060262397145E-3</c:v>
                </c:pt>
                <c:pt idx="143">
                  <c:v>5.2257060262397145E-3</c:v>
                </c:pt>
                <c:pt idx="144">
                  <c:v>5.2257060262397145E-3</c:v>
                </c:pt>
                <c:pt idx="145">
                  <c:v>5.2257060262397145E-3</c:v>
                </c:pt>
                <c:pt idx="146">
                  <c:v>5.2257060262397145E-3</c:v>
                </c:pt>
                <c:pt idx="147">
                  <c:v>5.2257060262397145E-3</c:v>
                </c:pt>
                <c:pt idx="148">
                  <c:v>5.2257060262397145E-3</c:v>
                </c:pt>
                <c:pt idx="149">
                  <c:v>5.2257060262397145E-3</c:v>
                </c:pt>
                <c:pt idx="150">
                  <c:v>5.2257060262397145E-3</c:v>
                </c:pt>
                <c:pt idx="151">
                  <c:v>5.2257060262397145E-3</c:v>
                </c:pt>
                <c:pt idx="152">
                  <c:v>5.2257060262397145E-3</c:v>
                </c:pt>
                <c:pt idx="153">
                  <c:v>5.2257060262397145E-3</c:v>
                </c:pt>
                <c:pt idx="154">
                  <c:v>5.2257060262397145E-3</c:v>
                </c:pt>
                <c:pt idx="155">
                  <c:v>5.2257060262397145E-3</c:v>
                </c:pt>
                <c:pt idx="156">
                  <c:v>5.2257060262397145E-3</c:v>
                </c:pt>
                <c:pt idx="157">
                  <c:v>5.2257060262397145E-3</c:v>
                </c:pt>
                <c:pt idx="158">
                  <c:v>5.2257060262397145E-3</c:v>
                </c:pt>
                <c:pt idx="159">
                  <c:v>5.2257060262397145E-3</c:v>
                </c:pt>
                <c:pt idx="160">
                  <c:v>5.2257060262397145E-3</c:v>
                </c:pt>
                <c:pt idx="161">
                  <c:v>5.2257060262397145E-3</c:v>
                </c:pt>
                <c:pt idx="162">
                  <c:v>5.2257060262397145E-3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cat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Algn val="ctr"/>
        <c:lblOffset val="100"/>
        <c:tickLblSkip val="7"/>
        <c:noMultiLvlLbl val="1"/>
      </c:cat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cat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Algn val="ctr"/>
        <c:lblOffset val="100"/>
        <c:tickLblSkip val="7"/>
        <c:noMultiLvlLbl val="1"/>
      </c:cat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cat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Algn val="ctr"/>
        <c:lblOffset val="100"/>
        <c:tickLblSkip val="7"/>
        <c:noMultiLvlLbl val="1"/>
      </c:cat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211929</xdr:colOff>
      <xdr:row>3</xdr:row>
      <xdr:rowOff>76199</xdr:rowOff>
    </xdr:from>
    <xdr:to>
      <xdr:col>11</xdr:col>
      <xdr:colOff>28574</xdr:colOff>
      <xdr:row>24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146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248</v>
      </c>
      <c r="AS1" s="65" t="s">
        <v>229</v>
      </c>
      <c r="AV1" s="16" t="s">
        <v>249</v>
      </c>
      <c r="BC1" s="65" t="s">
        <v>62</v>
      </c>
      <c r="BF1" s="16" t="s">
        <v>250</v>
      </c>
      <c r="BM1" s="65" t="s">
        <v>72</v>
      </c>
      <c r="BP1" s="16" t="s">
        <v>251</v>
      </c>
      <c r="BW1" s="65" t="s">
        <v>79</v>
      </c>
      <c r="CF1" s="65" t="s">
        <v>78</v>
      </c>
    </row>
    <row r="2" spans="1:90" ht="13.5" thickBot="1">
      <c r="A2" s="2" t="s">
        <v>152</v>
      </c>
      <c r="B2" s="2" t="s">
        <v>306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246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228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158</v>
      </c>
      <c r="B3" s="60" t="s">
        <v>262</v>
      </c>
      <c r="C3" s="81" t="s">
        <v>263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246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A4" t="s">
        <v>301</v>
      </c>
      <c r="B4" t="s">
        <v>302</v>
      </c>
      <c r="C4" s="10">
        <v>46084</v>
      </c>
      <c r="D4" s="4">
        <v>15000</v>
      </c>
      <c r="E4" s="4">
        <v>2464</v>
      </c>
      <c r="F4" s="4"/>
      <c r="G4" s="4">
        <v>1</v>
      </c>
      <c r="H4" s="4"/>
      <c r="I4" s="4">
        <v>229</v>
      </c>
      <c r="J4" s="4"/>
      <c r="K4" s="4">
        <v>65</v>
      </c>
      <c r="L4" s="4"/>
      <c r="M4" s="4"/>
      <c r="N4" s="4"/>
      <c r="O4" s="4"/>
      <c r="P4" s="4"/>
      <c r="Q4" s="4"/>
      <c r="R4" s="4"/>
      <c r="T4" s="7"/>
      <c r="U4" s="7"/>
      <c r="V4" s="7">
        <f>G4/$D4</f>
        <v>6.666666666666667E-5</v>
      </c>
      <c r="W4" s="7">
        <f>H4/$D4</f>
        <v>0</v>
      </c>
      <c r="X4" s="7">
        <f>I4/$D4</f>
        <v>1.5266666666666666E-2</v>
      </c>
      <c r="Y4" s="7">
        <f>J4/$D4</f>
        <v>0</v>
      </c>
      <c r="Z4" s="7">
        <f t="shared" ref="Z4:AE4" si="2">K4/$D4</f>
        <v>4.3333333333333331E-3</v>
      </c>
      <c r="AA4" s="7">
        <f t="shared" si="2"/>
        <v>0</v>
      </c>
      <c r="AB4" s="7">
        <f t="shared" si="2"/>
        <v>0</v>
      </c>
      <c r="AC4" s="7">
        <f t="shared" si="2"/>
        <v>0</v>
      </c>
      <c r="AD4" s="7">
        <f t="shared" si="2"/>
        <v>0</v>
      </c>
      <c r="AE4" s="7">
        <f t="shared" si="2"/>
        <v>0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A5" t="s">
        <v>303</v>
      </c>
      <c r="B5" t="s">
        <v>302</v>
      </c>
      <c r="C5" s="10">
        <v>46084</v>
      </c>
      <c r="D5" s="4">
        <v>6000</v>
      </c>
      <c r="E5" s="4"/>
      <c r="F5" s="4"/>
      <c r="G5" s="4">
        <v>3664</v>
      </c>
      <c r="H5" s="4"/>
      <c r="I5" s="4">
        <v>379</v>
      </c>
      <c r="J5" s="4"/>
      <c r="K5" s="4">
        <v>78</v>
      </c>
      <c r="L5" s="4"/>
      <c r="M5" s="4"/>
      <c r="N5" s="4"/>
      <c r="O5" s="4"/>
      <c r="P5" s="4"/>
      <c r="Q5" s="4"/>
      <c r="R5" s="4"/>
      <c r="T5" s="7"/>
      <c r="U5" s="7"/>
      <c r="V5" s="7">
        <f t="shared" ref="V5:V10" si="3">G5/$D5</f>
        <v>0.61066666666666669</v>
      </c>
      <c r="W5" s="7">
        <f t="shared" ref="W5:W10" si="4">H5/$D5</f>
        <v>0</v>
      </c>
      <c r="X5" s="7">
        <f t="shared" ref="X5:Y10" si="5">I5/$D5</f>
        <v>6.3166666666666663E-2</v>
      </c>
      <c r="Y5" s="7">
        <f t="shared" si="5"/>
        <v>0</v>
      </c>
      <c r="Z5" s="7">
        <f t="shared" ref="Z5:Z10" si="6">K5/$D5</f>
        <v>1.2999999999999999E-2</v>
      </c>
      <c r="AA5" s="7">
        <f t="shared" ref="AA5:AA10" si="7">L5/$D5</f>
        <v>0</v>
      </c>
      <c r="AB5" s="7">
        <f t="shared" ref="AB5:AB10" si="8">M5/$D5</f>
        <v>0</v>
      </c>
      <c r="AC5" s="7">
        <f t="shared" ref="AC5:AC10" si="9">N5/$D5</f>
        <v>0</v>
      </c>
      <c r="AD5" s="7">
        <f t="shared" ref="AD5:AD10" si="10">O5/$D5</f>
        <v>0</v>
      </c>
      <c r="AE5" s="7">
        <f t="shared" ref="AE5:AE10" si="11">P5/$D5</f>
        <v>0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A6" t="s">
        <v>304</v>
      </c>
      <c r="B6" t="s">
        <v>302</v>
      </c>
      <c r="C6" s="10">
        <v>46084</v>
      </c>
      <c r="D6" s="4">
        <v>17996</v>
      </c>
      <c r="E6" s="4"/>
      <c r="F6" s="4">
        <v>6392</v>
      </c>
      <c r="G6" s="4"/>
      <c r="H6" s="4"/>
      <c r="I6" s="4">
        <v>596</v>
      </c>
      <c r="J6" s="4"/>
      <c r="K6" s="4">
        <v>34</v>
      </c>
      <c r="L6" s="4"/>
      <c r="M6" s="4"/>
      <c r="N6" s="4"/>
      <c r="O6" s="4"/>
      <c r="P6" s="4"/>
      <c r="Q6" s="4"/>
      <c r="R6" s="4"/>
      <c r="T6" s="7"/>
      <c r="U6" s="7"/>
      <c r="V6" s="7">
        <f t="shared" si="3"/>
        <v>0</v>
      </c>
      <c r="W6" s="7">
        <f t="shared" si="4"/>
        <v>0</v>
      </c>
      <c r="X6" s="7">
        <f t="shared" si="5"/>
        <v>3.3118470771282507E-2</v>
      </c>
      <c r="Y6" s="7">
        <f t="shared" si="5"/>
        <v>0</v>
      </c>
      <c r="Z6" s="7">
        <f t="shared" si="6"/>
        <v>1.8893087352745055E-3</v>
      </c>
      <c r="AA6" s="7">
        <f t="shared" si="7"/>
        <v>0</v>
      </c>
      <c r="AB6" s="7">
        <f t="shared" si="8"/>
        <v>0</v>
      </c>
      <c r="AC6" s="7">
        <f t="shared" si="9"/>
        <v>0</v>
      </c>
      <c r="AD6" s="7">
        <f t="shared" si="10"/>
        <v>0</v>
      </c>
      <c r="AE6" s="7">
        <f t="shared" si="11"/>
        <v>0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A7" t="s">
        <v>18</v>
      </c>
      <c r="B7" t="s">
        <v>305</v>
      </c>
      <c r="C7" s="10">
        <v>46072</v>
      </c>
      <c r="D7" s="4">
        <v>5998</v>
      </c>
      <c r="E7" s="4"/>
      <c r="F7" s="4"/>
      <c r="G7" s="4"/>
      <c r="H7" s="4"/>
      <c r="I7" s="4">
        <v>407</v>
      </c>
      <c r="J7" s="4"/>
      <c r="K7" s="4">
        <v>113</v>
      </c>
      <c r="L7" s="4"/>
      <c r="M7" s="4"/>
      <c r="N7" s="4"/>
      <c r="O7" s="4"/>
      <c r="P7" s="4"/>
      <c r="Q7" s="4"/>
      <c r="R7" s="4"/>
      <c r="T7" s="7"/>
      <c r="U7" s="7"/>
      <c r="V7" s="7">
        <f t="shared" si="3"/>
        <v>0</v>
      </c>
      <c r="W7" s="7">
        <f t="shared" si="4"/>
        <v>0</v>
      </c>
      <c r="X7" s="7">
        <f t="shared" si="5"/>
        <v>6.7855951983994661E-2</v>
      </c>
      <c r="Y7" s="7">
        <f t="shared" si="5"/>
        <v>0</v>
      </c>
      <c r="Z7" s="7">
        <f t="shared" si="6"/>
        <v>1.8839613204401466E-2</v>
      </c>
      <c r="AA7" s="7">
        <f t="shared" si="7"/>
        <v>0</v>
      </c>
      <c r="AB7" s="7">
        <f t="shared" si="8"/>
        <v>0</v>
      </c>
      <c r="AC7" s="7">
        <f t="shared" si="9"/>
        <v>0</v>
      </c>
      <c r="AD7" s="7">
        <f t="shared" si="10"/>
        <v>0</v>
      </c>
      <c r="AE7" s="7">
        <f t="shared" si="11"/>
        <v>0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147</v>
      </c>
      <c r="B12" s="63"/>
      <c r="C12" s="63"/>
      <c r="D12" s="22">
        <f t="shared" ref="D12:R12" si="12">SUM(D4:D11)</f>
        <v>44994</v>
      </c>
      <c r="E12" s="22">
        <f t="shared" si="12"/>
        <v>2464</v>
      </c>
      <c r="F12" s="22">
        <f t="shared" si="12"/>
        <v>6392</v>
      </c>
      <c r="G12" s="22">
        <f t="shared" si="12"/>
        <v>3665</v>
      </c>
      <c r="H12" s="22">
        <f t="shared" si="12"/>
        <v>0</v>
      </c>
      <c r="I12" s="22">
        <f t="shared" si="12"/>
        <v>1611</v>
      </c>
      <c r="J12" s="22">
        <f t="shared" si="12"/>
        <v>0</v>
      </c>
      <c r="K12" s="22">
        <f t="shared" si="12"/>
        <v>290</v>
      </c>
      <c r="L12" s="22">
        <f t="shared" si="12"/>
        <v>0</v>
      </c>
      <c r="M12" s="22">
        <f t="shared" si="12"/>
        <v>0</v>
      </c>
      <c r="N12" s="22">
        <f t="shared" si="12"/>
        <v>0</v>
      </c>
      <c r="O12" s="22">
        <f t="shared" si="12"/>
        <v>0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14422</v>
      </c>
      <c r="T12" s="64">
        <f>E4/D4</f>
        <v>0.16426666666666667</v>
      </c>
      <c r="U12" s="64">
        <f t="shared" ref="U12" si="13">F12/$D12</f>
        <v>0.142063386229275</v>
      </c>
      <c r="V12" s="64">
        <f t="shared" ref="V12" si="14">G12/$D12</f>
        <v>8.1455305151798024E-2</v>
      </c>
      <c r="W12" s="64">
        <f>H12/$D12</f>
        <v>0</v>
      </c>
      <c r="X12" s="64">
        <f>I12/$D12</f>
        <v>3.5804773969862647E-2</v>
      </c>
      <c r="Y12" s="64">
        <f>J12/$D12</f>
        <v>0</v>
      </c>
      <c r="Z12" s="64">
        <f t="shared" ref="Z12:AD12" si="15">K12/$D12</f>
        <v>6.445303818286883E-3</v>
      </c>
      <c r="AA12" s="64">
        <f t="shared" si="15"/>
        <v>0</v>
      </c>
      <c r="AB12" s="64">
        <f t="shared" si="15"/>
        <v>0</v>
      </c>
      <c r="AC12" s="64">
        <f t="shared" si="15"/>
        <v>0</v>
      </c>
      <c r="AD12" s="64">
        <f t="shared" si="15"/>
        <v>0</v>
      </c>
      <c r="AE12" s="64">
        <f>P12/$D$12</f>
        <v>0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233</v>
      </c>
      <c r="H33" s="12" t="s">
        <v>232</v>
      </c>
      <c r="N33" s="12" t="s">
        <v>231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224</v>
      </c>
      <c r="D3" t="s">
        <v>236</v>
      </c>
      <c r="E3" t="s">
        <v>243</v>
      </c>
      <c r="F3" t="s">
        <v>30</v>
      </c>
      <c r="G3" t="s">
        <v>2</v>
      </c>
      <c r="H3" t="s">
        <v>1</v>
      </c>
      <c r="I3" t="s">
        <v>19</v>
      </c>
      <c r="J3" t="s">
        <v>246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207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178</v>
      </c>
      <c r="M3" s="2" t="s">
        <v>83</v>
      </c>
      <c r="N3" s="2" t="s">
        <v>19</v>
      </c>
      <c r="O3" s="2" t="s">
        <v>206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189</v>
      </c>
      <c r="AG3" s="2" t="s">
        <v>178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179</v>
      </c>
      <c r="B4" t="s">
        <v>180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190</v>
      </c>
      <c r="B5" t="s">
        <v>191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190</v>
      </c>
      <c r="B6" t="s">
        <v>191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190</v>
      </c>
      <c r="B7" t="s">
        <v>191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190</v>
      </c>
      <c r="B8" t="s">
        <v>191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190</v>
      </c>
      <c r="B9" t="s">
        <v>191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190</v>
      </c>
      <c r="B10" t="s">
        <v>191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190</v>
      </c>
      <c r="B11" t="s">
        <v>191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190</v>
      </c>
      <c r="B12" t="s">
        <v>191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190</v>
      </c>
      <c r="B13" t="s">
        <v>191</v>
      </c>
      <c r="C13" s="10">
        <v>43306</v>
      </c>
      <c r="D13" t="s">
        <v>220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181</v>
      </c>
      <c r="B14" t="s">
        <v>182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185</v>
      </c>
      <c r="B15" t="s">
        <v>186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183</v>
      </c>
      <c r="B16" t="s">
        <v>184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187</v>
      </c>
      <c r="B17" t="s">
        <v>188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199</v>
      </c>
      <c r="B18" t="s">
        <v>200</v>
      </c>
      <c r="C18" s="10">
        <v>43566</v>
      </c>
      <c r="D18" t="s">
        <v>201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202</v>
      </c>
      <c r="B19" t="s">
        <v>203</v>
      </c>
      <c r="C19" s="10">
        <v>43566</v>
      </c>
      <c r="D19" t="s">
        <v>201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204</v>
      </c>
      <c r="B20" t="s">
        <v>205</v>
      </c>
      <c r="C20" s="10">
        <v>43566</v>
      </c>
      <c r="D20" t="s">
        <v>201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193</v>
      </c>
      <c r="B21" t="s">
        <v>194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197</v>
      </c>
      <c r="B22" t="s">
        <v>198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195</v>
      </c>
      <c r="B23" t="s">
        <v>196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244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236</v>
      </c>
      <c r="G2" s="6" t="s">
        <v>279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246</v>
      </c>
      <c r="M2" s="6" t="s">
        <v>1</v>
      </c>
      <c r="N2" s="6" t="s">
        <v>285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299</v>
      </c>
      <c r="B3" t="s">
        <v>300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286</v>
      </c>
      <c r="B4" t="s">
        <v>287</v>
      </c>
      <c r="C4" s="66" t="s">
        <v>129</v>
      </c>
      <c r="D4" s="66">
        <v>45888</v>
      </c>
      <c r="E4" s="4">
        <v>23</v>
      </c>
      <c r="F4" s="4"/>
      <c r="G4" s="4"/>
      <c r="H4" s="4"/>
      <c r="I4" s="4"/>
      <c r="J4" s="4"/>
      <c r="K4" s="4"/>
      <c r="L4" s="4"/>
      <c r="M4" s="4">
        <v>1</v>
      </c>
      <c r="N4" s="4"/>
      <c r="O4" s="4"/>
      <c r="P4" s="4"/>
      <c r="Q4" s="4"/>
      <c r="R4" s="4"/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>
        <f t="shared" ref="AB4:AB36" si="11">IF(M4=0,"",M4/$E4)</f>
        <v>4.3478260869565216E-2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 t="str">
        <f t="shared" ref="AG4:AH36" si="16">IF(R4=0,"",R4/$E4)</f>
        <v/>
      </c>
      <c r="AH4" s="7" t="str">
        <f t="shared" si="16"/>
        <v/>
      </c>
    </row>
    <row r="5" spans="1:34" ht="15" customHeight="1">
      <c r="A5" t="s">
        <v>286</v>
      </c>
      <c r="B5" t="s">
        <v>287</v>
      </c>
      <c r="C5" s="66" t="s">
        <v>130</v>
      </c>
      <c r="D5" s="66">
        <v>45880</v>
      </c>
      <c r="E5" s="4">
        <v>251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3.9840637450199202E-3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286</v>
      </c>
      <c r="B6" t="s">
        <v>287</v>
      </c>
      <c r="C6" s="66" t="s">
        <v>130</v>
      </c>
      <c r="D6" s="66">
        <v>45943</v>
      </c>
      <c r="E6" s="4">
        <v>234</v>
      </c>
      <c r="F6" s="4"/>
      <c r="G6" s="4"/>
      <c r="H6" s="4"/>
      <c r="I6" s="4"/>
      <c r="J6" s="4"/>
      <c r="K6" s="4"/>
      <c r="L6" s="4"/>
      <c r="M6" s="4">
        <v>1</v>
      </c>
      <c r="N6" s="4"/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4.2735042735042739E-3</v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286</v>
      </c>
      <c r="B7" t="s">
        <v>287</v>
      </c>
      <c r="C7" s="66" t="s">
        <v>127</v>
      </c>
      <c r="D7" s="66">
        <v>45917</v>
      </c>
      <c r="E7" s="4">
        <v>176</v>
      </c>
      <c r="F7" s="4"/>
      <c r="G7" s="4">
        <v>16</v>
      </c>
      <c r="H7" s="4"/>
      <c r="I7" s="4"/>
      <c r="J7" s="4"/>
      <c r="K7" s="4">
        <v>3</v>
      </c>
      <c r="L7" s="4"/>
      <c r="M7" s="4"/>
      <c r="N7" s="4"/>
      <c r="O7" s="4"/>
      <c r="P7" s="4"/>
      <c r="Q7" s="4"/>
      <c r="R7" s="4"/>
      <c r="S7" s="4"/>
      <c r="T7" s="4"/>
      <c r="U7" s="7" t="str">
        <f t="shared" si="4"/>
        <v/>
      </c>
      <c r="V7" s="7">
        <f t="shared" si="5"/>
        <v>9.0909090909090912E-2</v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>
        <f t="shared" si="9"/>
        <v>1.7045454545454544E-2</v>
      </c>
      <c r="AA7" s="7" t="str">
        <f t="shared" si="10"/>
        <v/>
      </c>
      <c r="AB7" s="7" t="str">
        <f t="shared" si="11"/>
        <v/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286</v>
      </c>
      <c r="B8" t="s">
        <v>287</v>
      </c>
      <c r="C8" s="66" t="s">
        <v>127</v>
      </c>
      <c r="D8" s="66">
        <v>45943</v>
      </c>
      <c r="E8" s="4">
        <v>131</v>
      </c>
      <c r="F8" s="4"/>
      <c r="G8" s="4">
        <v>20</v>
      </c>
      <c r="H8" s="4"/>
      <c r="I8" s="4"/>
      <c r="J8" s="4"/>
      <c r="K8" s="4">
        <v>3</v>
      </c>
      <c r="L8" s="4"/>
      <c r="M8" s="4">
        <v>1</v>
      </c>
      <c r="N8" s="4"/>
      <c r="O8" s="4"/>
      <c r="P8" s="4"/>
      <c r="Q8" s="4"/>
      <c r="R8" s="4"/>
      <c r="S8" s="4"/>
      <c r="T8" s="4"/>
      <c r="U8" s="7" t="str">
        <f t="shared" si="4"/>
        <v/>
      </c>
      <c r="V8" s="7">
        <f t="shared" si="5"/>
        <v>0.15267175572519084</v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>
        <f t="shared" si="9"/>
        <v>2.2900763358778626E-2</v>
      </c>
      <c r="AA8" s="7" t="str">
        <f t="shared" si="10"/>
        <v/>
      </c>
      <c r="AB8" s="7">
        <f t="shared" si="11"/>
        <v>7.6335877862595417E-3</v>
      </c>
      <c r="AC8" s="7" t="str">
        <f t="shared" si="12"/>
        <v/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286</v>
      </c>
      <c r="B9" t="s">
        <v>287</v>
      </c>
      <c r="C9" s="66" t="s">
        <v>125</v>
      </c>
      <c r="D9" s="66">
        <v>45932</v>
      </c>
      <c r="E9" s="4">
        <v>102</v>
      </c>
      <c r="F9" s="4"/>
      <c r="G9" s="4"/>
      <c r="H9" s="4"/>
      <c r="I9" s="4"/>
      <c r="J9" s="4"/>
      <c r="K9" s="4"/>
      <c r="L9" s="4"/>
      <c r="M9" s="4">
        <v>1</v>
      </c>
      <c r="N9" s="4"/>
      <c r="O9" s="4"/>
      <c r="P9" s="4"/>
      <c r="Q9" s="4"/>
      <c r="R9" s="4"/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 t="str">
        <f t="shared" si="10"/>
        <v/>
      </c>
      <c r="AB9" s="7">
        <f t="shared" si="11"/>
        <v>9.8039215686274508E-3</v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286</v>
      </c>
      <c r="B10" t="s">
        <v>287</v>
      </c>
      <c r="C10" s="66" t="s">
        <v>16</v>
      </c>
      <c r="D10" s="66">
        <v>45862</v>
      </c>
      <c r="E10" s="4">
        <v>30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 t="str">
        <f t="shared" si="10"/>
        <v/>
      </c>
      <c r="AB10" s="7">
        <f t="shared" si="11"/>
        <v>3.3333333333333333E-2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286</v>
      </c>
      <c r="B11" t="s">
        <v>287</v>
      </c>
      <c r="C11" s="66" t="s">
        <v>16</v>
      </c>
      <c r="D11" s="66">
        <v>45889</v>
      </c>
      <c r="E11" s="4">
        <v>259</v>
      </c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3.8610038610038611E-3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286</v>
      </c>
      <c r="B12" t="s">
        <v>287</v>
      </c>
      <c r="C12" s="66" t="s">
        <v>16</v>
      </c>
      <c r="D12" s="66">
        <v>45929</v>
      </c>
      <c r="E12" s="4">
        <v>496</v>
      </c>
      <c r="F12" s="4"/>
      <c r="G12" s="4"/>
      <c r="H12" s="4"/>
      <c r="I12" s="4"/>
      <c r="J12" s="4"/>
      <c r="K12" s="4"/>
      <c r="L12" s="4"/>
      <c r="M12" s="4">
        <v>2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4.0322580645161289E-3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286</v>
      </c>
      <c r="B13" t="s">
        <v>287</v>
      </c>
      <c r="C13" s="66" t="s">
        <v>16</v>
      </c>
      <c r="D13" s="66">
        <v>45931</v>
      </c>
      <c r="E13" s="4">
        <v>165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6.0606060606060606E-3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286</v>
      </c>
      <c r="B14" t="s">
        <v>287</v>
      </c>
      <c r="C14" s="66" t="s">
        <v>16</v>
      </c>
      <c r="D14" s="66">
        <v>45932</v>
      </c>
      <c r="E14" s="4">
        <v>299</v>
      </c>
      <c r="F14" s="4"/>
      <c r="G14" s="4"/>
      <c r="H14" s="4"/>
      <c r="I14" s="4"/>
      <c r="J14" s="4"/>
      <c r="K14" s="4"/>
      <c r="L14" s="4"/>
      <c r="M14" s="4">
        <v>3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 t="str">
        <f t="shared" si="9"/>
        <v/>
      </c>
      <c r="AA14" s="7" t="str">
        <f t="shared" si="10"/>
        <v/>
      </c>
      <c r="AB14" s="7">
        <f t="shared" si="11"/>
        <v>1.0033444816053512E-2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286</v>
      </c>
      <c r="B15" t="s">
        <v>287</v>
      </c>
      <c r="C15" s="66" t="s">
        <v>16</v>
      </c>
      <c r="D15" s="66">
        <v>45937</v>
      </c>
      <c r="E15" s="4">
        <v>404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2.4752475247524753E-3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286</v>
      </c>
      <c r="B16" t="s">
        <v>287</v>
      </c>
      <c r="C16" s="66" t="s">
        <v>16</v>
      </c>
      <c r="D16" s="66">
        <v>45938</v>
      </c>
      <c r="E16" s="4">
        <v>136</v>
      </c>
      <c r="F16" s="4"/>
      <c r="G16" s="4"/>
      <c r="H16" s="4"/>
      <c r="I16" s="4"/>
      <c r="J16" s="4"/>
      <c r="K16" s="4"/>
      <c r="L16" s="4"/>
      <c r="M16" s="4">
        <v>1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7.3529411764705881E-3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286</v>
      </c>
      <c r="B17" t="s">
        <v>287</v>
      </c>
      <c r="C17" s="66" t="s">
        <v>16</v>
      </c>
      <c r="D17" s="66">
        <v>45944</v>
      </c>
      <c r="E17" s="4">
        <v>161</v>
      </c>
      <c r="F17" s="4"/>
      <c r="G17" s="4"/>
      <c r="H17" s="4"/>
      <c r="I17" s="4"/>
      <c r="J17" s="4"/>
      <c r="K17" s="4"/>
      <c r="L17" s="4"/>
      <c r="M17" s="4">
        <v>1</v>
      </c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6.2111801242236021E-3</v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286</v>
      </c>
      <c r="B18" t="s">
        <v>287</v>
      </c>
      <c r="C18" s="66" t="s">
        <v>16</v>
      </c>
      <c r="D18" s="66">
        <v>45945</v>
      </c>
      <c r="E18" s="4">
        <v>68</v>
      </c>
      <c r="F18" s="4"/>
      <c r="G18" s="4"/>
      <c r="H18" s="4"/>
      <c r="I18" s="4"/>
      <c r="J18" s="4"/>
      <c r="K18" s="4"/>
      <c r="L18" s="4"/>
      <c r="M18" s="4">
        <v>2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2.9411764705882353E-2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286</v>
      </c>
      <c r="B19" t="s">
        <v>287</v>
      </c>
      <c r="C19" s="66" t="s">
        <v>16</v>
      </c>
      <c r="D19" s="66">
        <v>45958</v>
      </c>
      <c r="E19" s="4">
        <v>113</v>
      </c>
      <c r="F19" s="4"/>
      <c r="G19" s="4"/>
      <c r="H19" s="4"/>
      <c r="I19" s="4"/>
      <c r="J19" s="4"/>
      <c r="K19" s="4"/>
      <c r="L19" s="4"/>
      <c r="M19" s="4">
        <v>1</v>
      </c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8.8495575221238937E-3</v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286</v>
      </c>
      <c r="B20" t="s">
        <v>287</v>
      </c>
      <c r="C20" s="66" t="s">
        <v>16</v>
      </c>
      <c r="D20" s="66">
        <v>45959</v>
      </c>
      <c r="E20" s="4">
        <v>100</v>
      </c>
      <c r="F20" s="4"/>
      <c r="G20" s="4"/>
      <c r="H20" s="4"/>
      <c r="I20" s="4"/>
      <c r="J20" s="4"/>
      <c r="K20" s="4"/>
      <c r="L20" s="4"/>
      <c r="M20" s="4">
        <v>1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0.01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286</v>
      </c>
      <c r="B21" t="s">
        <v>287</v>
      </c>
      <c r="C21" s="66" t="s">
        <v>159</v>
      </c>
      <c r="D21" s="66">
        <v>45950</v>
      </c>
      <c r="E21" s="4">
        <v>26</v>
      </c>
      <c r="F21" s="4"/>
      <c r="G21" s="4"/>
      <c r="H21" s="4"/>
      <c r="I21" s="4"/>
      <c r="J21" s="4"/>
      <c r="K21" s="4"/>
      <c r="L21" s="4"/>
      <c r="M21" s="4">
        <v>1</v>
      </c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3.8461538461538464E-2</v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286</v>
      </c>
      <c r="B22" t="s">
        <v>287</v>
      </c>
      <c r="C22" s="66" t="s">
        <v>23</v>
      </c>
      <c r="D22" s="66">
        <v>45939</v>
      </c>
      <c r="E22" s="4">
        <v>100</v>
      </c>
      <c r="F22" s="4"/>
      <c r="G22" s="4"/>
      <c r="H22" s="4"/>
      <c r="I22" s="4"/>
      <c r="J22" s="4"/>
      <c r="K22" s="4">
        <v>2</v>
      </c>
      <c r="L22" s="4"/>
      <c r="M22" s="4"/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>
        <f t="shared" si="9"/>
        <v>0.02</v>
      </c>
      <c r="AA22" s="7" t="str">
        <f t="shared" si="10"/>
        <v/>
      </c>
      <c r="AB22" s="7" t="str">
        <f t="shared" si="11"/>
        <v/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286</v>
      </c>
      <c r="B23" t="s">
        <v>287</v>
      </c>
      <c r="C23" s="66" t="s">
        <v>25</v>
      </c>
      <c r="D23" s="66">
        <v>45939</v>
      </c>
      <c r="E23" s="4">
        <v>64</v>
      </c>
      <c r="F23" s="4"/>
      <c r="G23" s="4"/>
      <c r="H23" s="4">
        <v>18</v>
      </c>
      <c r="I23" s="4"/>
      <c r="J23" s="4"/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>
        <f t="shared" si="6"/>
        <v>0.28125</v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1.5625E-2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286</v>
      </c>
      <c r="B24" t="s">
        <v>287</v>
      </c>
      <c r="C24" s="66" t="s">
        <v>25</v>
      </c>
      <c r="D24" s="66">
        <v>45946</v>
      </c>
      <c r="E24" s="4">
        <v>112</v>
      </c>
      <c r="F24" s="4"/>
      <c r="G24" s="4"/>
      <c r="H24" s="4">
        <v>20</v>
      </c>
      <c r="I24" s="4"/>
      <c r="J24" s="4"/>
      <c r="K24" s="4">
        <v>1</v>
      </c>
      <c r="L24" s="4"/>
      <c r="M24" s="4"/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>
        <f t="shared" si="6"/>
        <v>0.17857142857142858</v>
      </c>
      <c r="X24" s="7" t="str">
        <f t="shared" si="7"/>
        <v/>
      </c>
      <c r="Y24" s="7" t="str">
        <f t="shared" si="8"/>
        <v/>
      </c>
      <c r="Z24" s="7">
        <f t="shared" si="9"/>
        <v>8.9285714285714281E-3</v>
      </c>
      <c r="AA24" s="7" t="str">
        <f t="shared" si="10"/>
        <v/>
      </c>
      <c r="AB24" s="7" t="str">
        <f t="shared" si="11"/>
        <v/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286</v>
      </c>
      <c r="B25" t="s">
        <v>287</v>
      </c>
      <c r="C25" s="66" t="s">
        <v>132</v>
      </c>
      <c r="D25" s="66">
        <v>45902</v>
      </c>
      <c r="E25" s="4">
        <v>65</v>
      </c>
      <c r="F25" s="4"/>
      <c r="G25" s="4"/>
      <c r="H25" s="4"/>
      <c r="I25" s="4"/>
      <c r="J25" s="4"/>
      <c r="K25" s="4">
        <v>1</v>
      </c>
      <c r="L25" s="4"/>
      <c r="M25" s="4"/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>
        <f t="shared" si="9"/>
        <v>1.5384615384615385E-2</v>
      </c>
      <c r="AA25" s="7" t="str">
        <f t="shared" si="10"/>
        <v/>
      </c>
      <c r="AB25" s="7" t="str">
        <f t="shared" si="11"/>
        <v/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286</v>
      </c>
      <c r="B26" t="s">
        <v>287</v>
      </c>
      <c r="C26" s="66" t="s">
        <v>18</v>
      </c>
      <c r="D26" s="66">
        <v>45903</v>
      </c>
      <c r="E26" s="4">
        <v>15</v>
      </c>
      <c r="F26" s="4"/>
      <c r="G26" s="4"/>
      <c r="H26" s="4"/>
      <c r="I26" s="4"/>
      <c r="J26" s="4"/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>
        <f t="shared" si="9"/>
        <v>6.6666666666666666E-2</v>
      </c>
      <c r="AA26" s="7" t="str">
        <f t="shared" si="10"/>
        <v/>
      </c>
      <c r="AB26" s="7" t="str">
        <f t="shared" si="11"/>
        <v/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286</v>
      </c>
      <c r="B27" t="s">
        <v>287</v>
      </c>
      <c r="C27" s="66" t="s">
        <v>18</v>
      </c>
      <c r="D27" s="66">
        <v>45909</v>
      </c>
      <c r="E27" s="4">
        <v>106</v>
      </c>
      <c r="F27" s="4">
        <v>2</v>
      </c>
      <c r="G27" s="4"/>
      <c r="H27" s="4"/>
      <c r="I27" s="4"/>
      <c r="J27" s="4"/>
      <c r="K27" s="4">
        <v>1</v>
      </c>
      <c r="L27" s="4"/>
      <c r="M27" s="4"/>
      <c r="N27" s="4"/>
      <c r="O27" s="4"/>
      <c r="P27" s="4"/>
      <c r="Q27" s="4"/>
      <c r="R27" s="4"/>
      <c r="S27" s="4"/>
      <c r="T27" s="4"/>
      <c r="U27" s="7">
        <f t="shared" si="4"/>
        <v>1.8867924528301886E-2</v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>
        <f t="shared" si="9"/>
        <v>9.433962264150943E-3</v>
      </c>
      <c r="AA27" s="7" t="str">
        <f t="shared" si="10"/>
        <v/>
      </c>
      <c r="AB27" s="7" t="str">
        <f t="shared" si="11"/>
        <v/>
      </c>
      <c r="AC27" s="7" t="str">
        <f t="shared" si="12"/>
        <v/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286</v>
      </c>
      <c r="B28" t="s">
        <v>287</v>
      </c>
      <c r="C28" s="66" t="s">
        <v>18</v>
      </c>
      <c r="D28" s="66">
        <v>45915</v>
      </c>
      <c r="E28" s="4">
        <v>141</v>
      </c>
      <c r="F28" s="4"/>
      <c r="G28" s="4"/>
      <c r="H28" s="4"/>
      <c r="I28" s="4"/>
      <c r="J28" s="4"/>
      <c r="K28" s="4">
        <v>2</v>
      </c>
      <c r="L28" s="4"/>
      <c r="M28" s="4"/>
      <c r="N28" s="4">
        <v>1</v>
      </c>
      <c r="O28" s="4"/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>
        <f t="shared" si="9"/>
        <v>1.4184397163120567E-2</v>
      </c>
      <c r="AA28" s="7" t="str">
        <f t="shared" si="10"/>
        <v/>
      </c>
      <c r="AB28" s="7" t="str">
        <f t="shared" si="11"/>
        <v/>
      </c>
      <c r="AC28" s="7">
        <f t="shared" si="12"/>
        <v>7.0921985815602835E-3</v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286</v>
      </c>
      <c r="B29" t="s">
        <v>287</v>
      </c>
      <c r="C29" s="66" t="s">
        <v>18</v>
      </c>
      <c r="D29" s="66">
        <v>45917</v>
      </c>
      <c r="E29" s="4">
        <v>126</v>
      </c>
      <c r="F29" s="4"/>
      <c r="G29" s="4"/>
      <c r="H29" s="4"/>
      <c r="I29" s="4"/>
      <c r="J29" s="4"/>
      <c r="K29" s="4"/>
      <c r="L29" s="4"/>
      <c r="M29" s="4">
        <v>1</v>
      </c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 t="str">
        <f t="shared" si="10"/>
        <v/>
      </c>
      <c r="AB29" s="7">
        <f t="shared" si="11"/>
        <v>7.9365079365079361E-3</v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286</v>
      </c>
      <c r="B30" t="s">
        <v>287</v>
      </c>
      <c r="C30" s="66" t="s">
        <v>18</v>
      </c>
      <c r="D30" s="66">
        <v>45922</v>
      </c>
      <c r="E30" s="4">
        <v>283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>
        <f t="shared" si="5"/>
        <v>3.5335689045936395E-3</v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>
        <f t="shared" si="9"/>
        <v>3.5335689045936395E-3</v>
      </c>
      <c r="AA30" s="7" t="str">
        <f t="shared" si="10"/>
        <v/>
      </c>
      <c r="AB30" s="7">
        <f t="shared" si="11"/>
        <v>3.5335689045936395E-3</v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286</v>
      </c>
      <c r="B31" t="s">
        <v>287</v>
      </c>
      <c r="C31" s="66" t="s">
        <v>18</v>
      </c>
      <c r="D31" s="66">
        <v>45923</v>
      </c>
      <c r="E31" s="4">
        <v>51</v>
      </c>
      <c r="F31" s="4"/>
      <c r="G31" s="4"/>
      <c r="H31" s="4"/>
      <c r="I31" s="4"/>
      <c r="J31" s="4"/>
      <c r="K31" s="4">
        <v>1</v>
      </c>
      <c r="L31" s="4"/>
      <c r="M31" s="4"/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>
        <f t="shared" si="9"/>
        <v>1.9607843137254902E-2</v>
      </c>
      <c r="AA31" s="7" t="str">
        <f t="shared" si="10"/>
        <v/>
      </c>
      <c r="AB31" s="7" t="str">
        <f t="shared" si="11"/>
        <v/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286</v>
      </c>
      <c r="B32" t="s">
        <v>287</v>
      </c>
      <c r="C32" s="4" t="s">
        <v>18</v>
      </c>
      <c r="D32" s="66">
        <v>45924</v>
      </c>
      <c r="E32" s="4">
        <v>423</v>
      </c>
      <c r="F32" s="4"/>
      <c r="G32" s="4"/>
      <c r="H32" s="4"/>
      <c r="I32" s="4"/>
      <c r="J32" s="4"/>
      <c r="K32" s="4">
        <v>7</v>
      </c>
      <c r="L32" s="4"/>
      <c r="M32" s="4">
        <v>1</v>
      </c>
      <c r="N32" s="4">
        <v>1</v>
      </c>
      <c r="O32" s="4"/>
      <c r="P32" s="4"/>
      <c r="Q32" s="4"/>
      <c r="R32" s="4"/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>
        <f t="shared" si="9"/>
        <v>1.6548463356973995E-2</v>
      </c>
      <c r="AA32" s="7" t="str">
        <f t="shared" si="10"/>
        <v/>
      </c>
      <c r="AB32" s="7">
        <f t="shared" si="11"/>
        <v>2.3640661938534278E-3</v>
      </c>
      <c r="AC32" s="7">
        <f t="shared" si="12"/>
        <v>2.3640661938534278E-3</v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286</v>
      </c>
      <c r="B33" t="s">
        <v>287</v>
      </c>
      <c r="C33" s="4" t="s">
        <v>18</v>
      </c>
      <c r="D33" s="66">
        <v>45925</v>
      </c>
      <c r="E33" s="4">
        <v>402</v>
      </c>
      <c r="F33" s="4"/>
      <c r="G33" s="4">
        <v>1</v>
      </c>
      <c r="H33" s="4"/>
      <c r="I33" s="4"/>
      <c r="J33" s="4"/>
      <c r="K33" s="4">
        <v>7</v>
      </c>
      <c r="L33" s="4"/>
      <c r="M33" s="4">
        <v>1</v>
      </c>
      <c r="N33" s="4"/>
      <c r="O33" s="4"/>
      <c r="P33" s="4"/>
      <c r="Q33" s="4"/>
      <c r="R33" s="4"/>
      <c r="S33" s="4"/>
      <c r="T33" s="4"/>
      <c r="U33" s="7" t="str">
        <f t="shared" si="4"/>
        <v/>
      </c>
      <c r="V33" s="7">
        <f t="shared" si="5"/>
        <v>2.4875621890547263E-3</v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1.7412935323383085E-2</v>
      </c>
      <c r="AA33" s="7" t="str">
        <f t="shared" si="10"/>
        <v/>
      </c>
      <c r="AB33" s="7">
        <f t="shared" si="11"/>
        <v>2.4875621890547263E-3</v>
      </c>
      <c r="AC33" s="7" t="str">
        <f t="shared" si="12"/>
        <v/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286</v>
      </c>
      <c r="B34" t="s">
        <v>287</v>
      </c>
      <c r="C34" s="4" t="s">
        <v>18</v>
      </c>
      <c r="D34" s="66">
        <v>45930</v>
      </c>
      <c r="E34" s="4">
        <v>351</v>
      </c>
      <c r="F34" s="4"/>
      <c r="G34" s="4"/>
      <c r="H34" s="4"/>
      <c r="I34" s="4"/>
      <c r="J34" s="4"/>
      <c r="K34" s="4">
        <v>3</v>
      </c>
      <c r="L34" s="4"/>
      <c r="M34" s="4">
        <v>1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>
        <f t="shared" si="9"/>
        <v>8.5470085470085479E-3</v>
      </c>
      <c r="AA34" s="7" t="str">
        <f t="shared" si="10"/>
        <v/>
      </c>
      <c r="AB34" s="7">
        <f t="shared" si="11"/>
        <v>2.8490028490028491E-3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286</v>
      </c>
      <c r="B35" t="s">
        <v>287</v>
      </c>
      <c r="C35" s="4" t="s">
        <v>18</v>
      </c>
      <c r="D35" s="66">
        <v>45931</v>
      </c>
      <c r="E35" s="4">
        <v>462</v>
      </c>
      <c r="F35" s="4"/>
      <c r="G35" s="4"/>
      <c r="H35" s="4"/>
      <c r="I35" s="4"/>
      <c r="J35" s="4"/>
      <c r="K35" s="4"/>
      <c r="L35" s="4"/>
      <c r="M35" s="4">
        <v>4</v>
      </c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 t="str">
        <f t="shared" si="10"/>
        <v/>
      </c>
      <c r="AB35" s="7">
        <f t="shared" si="11"/>
        <v>8.658008658008658E-3</v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286</v>
      </c>
      <c r="B36" t="s">
        <v>287</v>
      </c>
      <c r="C36" s="4" t="s">
        <v>18</v>
      </c>
      <c r="D36" s="66">
        <v>45932</v>
      </c>
      <c r="E36" s="4">
        <v>184</v>
      </c>
      <c r="F36" s="4"/>
      <c r="G36" s="4"/>
      <c r="H36" s="4"/>
      <c r="I36" s="4"/>
      <c r="J36" s="4"/>
      <c r="K36" s="4">
        <v>3</v>
      </c>
      <c r="L36" s="4"/>
      <c r="M36" s="4">
        <v>1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1.6304347826086956E-2</v>
      </c>
      <c r="AA36" s="7" t="str">
        <f t="shared" si="10"/>
        <v/>
      </c>
      <c r="AB36" s="7">
        <f t="shared" si="11"/>
        <v>5.434782608695652E-3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286</v>
      </c>
      <c r="B37" t="s">
        <v>287</v>
      </c>
      <c r="C37" s="4" t="s">
        <v>18</v>
      </c>
      <c r="D37" s="66">
        <v>45936</v>
      </c>
      <c r="E37" s="4">
        <v>421</v>
      </c>
      <c r="F37" s="4"/>
      <c r="G37" s="4">
        <v>1</v>
      </c>
      <c r="H37" s="4">
        <v>1</v>
      </c>
      <c r="I37" s="4"/>
      <c r="J37" s="4"/>
      <c r="K37" s="4">
        <v>8</v>
      </c>
      <c r="L37" s="4"/>
      <c r="M37" s="4">
        <v>1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>
        <f t="shared" ref="V37" si="18">IF(G37=0,"",G37/$E37)</f>
        <v>2.3752969121140144E-3</v>
      </c>
      <c r="W37" s="7">
        <f t="shared" ref="W37" si="19">IF(H37=0,"",H37/$E37)</f>
        <v>2.3752969121140144E-3</v>
      </c>
      <c r="X37" s="7" t="str">
        <f t="shared" ref="X37" si="20">IF(I37=0,"",I37/$E37)</f>
        <v/>
      </c>
      <c r="Y37" s="7" t="str">
        <f t="shared" ref="Y37" si="21">IF(J37=0,"",J37/$E37)</f>
        <v/>
      </c>
      <c r="Z37" s="7">
        <f t="shared" ref="Z37" si="22">IF(K37=0,"",K37/$E37)</f>
        <v>1.9002375296912115E-2</v>
      </c>
      <c r="AA37" s="7" t="str">
        <f t="shared" ref="AA37" si="23">IF(L37=0,"",L37/$E37)</f>
        <v/>
      </c>
      <c r="AB37" s="7">
        <f t="shared" ref="AB37" si="24">IF(M37=0,"",M37/$E37)</f>
        <v>2.3752969121140144E-3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286</v>
      </c>
      <c r="B38" t="s">
        <v>287</v>
      </c>
      <c r="C38" s="4" t="s">
        <v>18</v>
      </c>
      <c r="D38" s="66">
        <v>45939</v>
      </c>
      <c r="E38" s="4">
        <v>406</v>
      </c>
      <c r="F38" s="4"/>
      <c r="G38" s="4"/>
      <c r="H38" s="4"/>
      <c r="I38" s="4"/>
      <c r="J38" s="4"/>
      <c r="K38" s="4">
        <v>5</v>
      </c>
      <c r="L38" s="4"/>
      <c r="M38" s="4">
        <v>3</v>
      </c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1.2315270935960592E-2</v>
      </c>
      <c r="AA38" s="7" t="str">
        <f t="shared" ref="AA38" si="36">IF(L38=0,"",L38/$E38)</f>
        <v/>
      </c>
      <c r="AB38" s="7">
        <f t="shared" ref="AB38" si="37">IF(M38=0,"",M38/$E38)</f>
        <v>7.3891625615763543E-3</v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286</v>
      </c>
      <c r="B39" t="s">
        <v>287</v>
      </c>
      <c r="C39" s="4" t="s">
        <v>18</v>
      </c>
      <c r="D39" s="66">
        <v>45943</v>
      </c>
      <c r="E39" s="4">
        <v>454</v>
      </c>
      <c r="F39" s="4"/>
      <c r="G39" s="4"/>
      <c r="H39" s="4"/>
      <c r="I39" s="4"/>
      <c r="J39" s="4"/>
      <c r="K39" s="4">
        <v>1</v>
      </c>
      <c r="L39" s="4"/>
      <c r="M39" s="4">
        <v>1</v>
      </c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>
        <f t="shared" ref="Z39:Z46" si="48">IF(K39=0,"",K39/$E39)</f>
        <v>2.2026431718061676E-3</v>
      </c>
      <c r="AA39" s="7" t="str">
        <f t="shared" ref="AA39:AA46" si="49">IF(L39=0,"",L39/$E39)</f>
        <v/>
      </c>
      <c r="AB39" s="7">
        <f t="shared" ref="AB39:AB46" si="50">IF(M39=0,"",M39/$E39)</f>
        <v>2.2026431718061676E-3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286</v>
      </c>
      <c r="B40" t="s">
        <v>287</v>
      </c>
      <c r="C40" s="4" t="s">
        <v>18</v>
      </c>
      <c r="D40" s="66">
        <v>45944</v>
      </c>
      <c r="E40" s="4">
        <v>404</v>
      </c>
      <c r="F40" s="4"/>
      <c r="G40" s="4"/>
      <c r="H40" s="4">
        <v>4</v>
      </c>
      <c r="I40" s="4"/>
      <c r="J40" s="4"/>
      <c r="K40" s="4">
        <v>8</v>
      </c>
      <c r="L40" s="4"/>
      <c r="M40" s="4">
        <v>1</v>
      </c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>
        <f t="shared" si="45"/>
        <v>9.9009900990099011E-3</v>
      </c>
      <c r="X40" s="7" t="str">
        <f t="shared" si="46"/>
        <v/>
      </c>
      <c r="Y40" s="7" t="str">
        <f t="shared" si="47"/>
        <v/>
      </c>
      <c r="Z40" s="7">
        <f t="shared" si="48"/>
        <v>1.9801980198019802E-2</v>
      </c>
      <c r="AA40" s="7" t="str">
        <f t="shared" si="49"/>
        <v/>
      </c>
      <c r="AB40" s="7">
        <f t="shared" si="50"/>
        <v>2.4752475247524753E-3</v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A41" t="s">
        <v>286</v>
      </c>
      <c r="B41" t="s">
        <v>287</v>
      </c>
      <c r="C41" s="4" t="s">
        <v>18</v>
      </c>
      <c r="D41" s="66">
        <v>45946</v>
      </c>
      <c r="E41" s="4">
        <v>107</v>
      </c>
      <c r="F41" s="4"/>
      <c r="G41" s="4"/>
      <c r="H41" s="4"/>
      <c r="I41" s="4"/>
      <c r="J41" s="4"/>
      <c r="K41" s="4">
        <v>2</v>
      </c>
      <c r="L41" s="4"/>
      <c r="M41" s="4"/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>
        <f t="shared" si="48"/>
        <v>1.8691588785046728E-2</v>
      </c>
      <c r="AA41" s="7" t="str">
        <f t="shared" si="49"/>
        <v/>
      </c>
      <c r="AB41" s="7" t="str">
        <f t="shared" si="50"/>
        <v/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286</v>
      </c>
      <c r="B42" t="s">
        <v>287</v>
      </c>
      <c r="C42" s="4" t="s">
        <v>18</v>
      </c>
      <c r="D42" s="66">
        <v>45953</v>
      </c>
      <c r="E42" s="4">
        <v>163</v>
      </c>
      <c r="F42" s="4"/>
      <c r="G42" s="4"/>
      <c r="H42" s="4"/>
      <c r="I42" s="4"/>
      <c r="J42" s="4"/>
      <c r="K42" s="4">
        <v>4</v>
      </c>
      <c r="L42" s="4"/>
      <c r="M42" s="4">
        <v>4</v>
      </c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 t="str">
        <f t="shared" si="44"/>
        <v/>
      </c>
      <c r="W42" s="7" t="str">
        <f t="shared" si="45"/>
        <v/>
      </c>
      <c r="X42" s="7" t="str">
        <f t="shared" si="46"/>
        <v/>
      </c>
      <c r="Y42" s="7" t="str">
        <f t="shared" si="47"/>
        <v/>
      </c>
      <c r="Z42" s="7">
        <f t="shared" si="48"/>
        <v>2.4539877300613498E-2</v>
      </c>
      <c r="AA42" s="7" t="str">
        <f t="shared" si="49"/>
        <v/>
      </c>
      <c r="AB42" s="7">
        <f t="shared" si="50"/>
        <v>2.4539877300613498E-2</v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286</v>
      </c>
      <c r="B43" t="s">
        <v>287</v>
      </c>
      <c r="C43" s="4" t="s">
        <v>18</v>
      </c>
      <c r="D43" s="66">
        <v>45957</v>
      </c>
      <c r="E43" s="4">
        <v>617</v>
      </c>
      <c r="F43" s="4"/>
      <c r="G43" s="4">
        <v>8</v>
      </c>
      <c r="H43" s="4"/>
      <c r="I43" s="4"/>
      <c r="J43" s="4"/>
      <c r="K43" s="4">
        <v>12</v>
      </c>
      <c r="L43" s="4"/>
      <c r="M43" s="4">
        <v>3</v>
      </c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>
        <f t="shared" si="44"/>
        <v>1.2965964343598054E-2</v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1.9448946515397084E-2</v>
      </c>
      <c r="AA43" s="7" t="str">
        <f t="shared" si="49"/>
        <v/>
      </c>
      <c r="AB43" s="7">
        <f t="shared" si="50"/>
        <v>4.8622366288492711E-3</v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A44" t="s">
        <v>286</v>
      </c>
      <c r="B44" t="s">
        <v>287</v>
      </c>
      <c r="C44" s="4" t="s">
        <v>18</v>
      </c>
      <c r="D44" s="66">
        <v>45960</v>
      </c>
      <c r="E44" s="4">
        <v>93</v>
      </c>
      <c r="F44" s="4"/>
      <c r="G44" s="4"/>
      <c r="H44" s="4"/>
      <c r="I44" s="4"/>
      <c r="J44" s="4"/>
      <c r="K44" s="4">
        <v>2</v>
      </c>
      <c r="L44" s="4"/>
      <c r="M44" s="4"/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>
        <f t="shared" si="48"/>
        <v>2.1505376344086023E-2</v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A45" t="s">
        <v>286</v>
      </c>
      <c r="B45" t="s">
        <v>287</v>
      </c>
      <c r="C45" s="4" t="s">
        <v>18</v>
      </c>
      <c r="D45" s="66">
        <v>45965</v>
      </c>
      <c r="E45" s="4">
        <v>37</v>
      </c>
      <c r="F45" s="4"/>
      <c r="G45" s="4"/>
      <c r="H45" s="4"/>
      <c r="I45" s="4"/>
      <c r="J45" s="4"/>
      <c r="K45" s="4"/>
      <c r="L45" s="4"/>
      <c r="M45" s="4">
        <v>1</v>
      </c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 t="str">
        <f t="shared" si="48"/>
        <v/>
      </c>
      <c r="AA45" s="7" t="str">
        <f t="shared" si="49"/>
        <v/>
      </c>
      <c r="AB45" s="7">
        <f t="shared" si="50"/>
        <v>2.7027027027027029E-2</v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286</v>
      </c>
      <c r="B46" t="s">
        <v>287</v>
      </c>
      <c r="C46" s="4" t="s">
        <v>18</v>
      </c>
      <c r="D46" s="66">
        <v>45967</v>
      </c>
      <c r="E46" s="4">
        <v>229</v>
      </c>
      <c r="F46" s="4"/>
      <c r="G46" s="4"/>
      <c r="H46" s="4"/>
      <c r="I46" s="4"/>
      <c r="J46" s="4"/>
      <c r="K46" s="4">
        <v>3</v>
      </c>
      <c r="L46" s="4"/>
      <c r="M46" s="4">
        <v>1</v>
      </c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1.3100436681222707E-2</v>
      </c>
      <c r="AA46" s="7" t="str">
        <f t="shared" si="49"/>
        <v/>
      </c>
      <c r="AB46" s="7">
        <f t="shared" si="50"/>
        <v>4.3668122270742356E-3</v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C47" s="4"/>
      <c r="D47" s="66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 t="str">
        <f t="shared" ref="Z47:Z50" si="61">IF(K47=0,"",K47/$E47)</f>
        <v/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C48" s="4"/>
      <c r="D48" s="66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 t="str">
        <f t="shared" si="61"/>
        <v/>
      </c>
      <c r="AA48" s="7" t="str">
        <f t="shared" si="62"/>
        <v/>
      </c>
      <c r="AB48" s="7" t="str">
        <f t="shared" si="63"/>
        <v/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3:33">
      <c r="C49" s="4"/>
      <c r="D49" s="6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 t="str">
        <f t="shared" si="61"/>
        <v/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3:33">
      <c r="C50" s="4"/>
      <c r="D50" s="66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 t="str">
        <f t="shared" si="63"/>
        <v/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3:33">
      <c r="C51" s="4"/>
      <c r="D51" s="6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 t="str">
        <f t="shared" ref="Z51" si="74">IF(K51=0,"",K51/$E51)</f>
        <v/>
      </c>
      <c r="AA51" s="7" t="str">
        <f t="shared" ref="AA51" si="75">IF(L51=0,"",L51/$E51)</f>
        <v/>
      </c>
      <c r="AB51" s="7" t="str">
        <f t="shared" ref="AB51" si="76">IF(M51=0,"",M51/$E51)</f>
        <v/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3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3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3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3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3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3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3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3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3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3:33" ht="13.15">
      <c r="C61" s="4"/>
      <c r="D61" s="4"/>
      <c r="E61" s="22">
        <f>SUM(E3:E60)</f>
        <v>8994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0</v>
      </c>
      <c r="J61" s="22">
        <f t="shared" si="121"/>
        <v>0</v>
      </c>
      <c r="K61" s="22">
        <f t="shared" si="121"/>
        <v>82</v>
      </c>
      <c r="L61" s="22">
        <f t="shared" si="121"/>
        <v>0</v>
      </c>
      <c r="M61" s="22">
        <f t="shared" si="121"/>
        <v>47</v>
      </c>
      <c r="N61" s="22">
        <f t="shared" si="121"/>
        <v>2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0</v>
      </c>
      <c r="S61" s="22">
        <f t="shared" si="121"/>
        <v>0</v>
      </c>
      <c r="T61" s="22">
        <f>SUM(F61:S61)</f>
        <v>223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261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257</v>
      </c>
      <c r="F3" s="101" t="s">
        <v>288</v>
      </c>
      <c r="G3" s="101" t="s">
        <v>258</v>
      </c>
      <c r="H3" s="101" t="s">
        <v>265</v>
      </c>
      <c r="I3" s="101" t="s">
        <v>290</v>
      </c>
      <c r="J3" s="101" t="s">
        <v>259</v>
      </c>
      <c r="K3" s="101" t="s">
        <v>266</v>
      </c>
      <c r="L3" s="101" t="s">
        <v>260</v>
      </c>
      <c r="M3" s="101" t="s">
        <v>289</v>
      </c>
      <c r="N3" s="101" t="s">
        <v>267</v>
      </c>
      <c r="O3" s="101" t="s">
        <v>274</v>
      </c>
      <c r="P3" s="101" t="s">
        <v>275</v>
      </c>
      <c r="Q3" s="101" t="s">
        <v>276</v>
      </c>
      <c r="R3" s="101" t="s">
        <v>291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299</v>
      </c>
      <c r="B4" t="s">
        <v>300</v>
      </c>
      <c r="C4" s="94" t="s">
        <v>18</v>
      </c>
      <c r="D4" s="4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0.25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286</v>
      </c>
      <c r="B5" t="s">
        <v>287</v>
      </c>
      <c r="C5" s="66" t="s">
        <v>129</v>
      </c>
      <c r="D5" s="4">
        <v>23</v>
      </c>
      <c r="E5" s="4"/>
      <c r="F5" s="4"/>
      <c r="G5" s="4"/>
      <c r="H5" s="4"/>
      <c r="I5" s="4"/>
      <c r="J5" s="4"/>
      <c r="K5" s="4"/>
      <c r="L5" s="4">
        <v>1</v>
      </c>
      <c r="M5" s="4"/>
      <c r="N5" s="4"/>
      <c r="O5" s="4"/>
      <c r="P5" s="4"/>
      <c r="Q5" s="4"/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>
        <f t="shared" si="8"/>
        <v>4.3478260869565216E-2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 t="str">
        <f t="shared" si="8"/>
        <v/>
      </c>
    </row>
    <row r="6" spans="1:32" ht="15" customHeight="1">
      <c r="A6" t="s">
        <v>286</v>
      </c>
      <c r="B6" t="s">
        <v>287</v>
      </c>
      <c r="C6" s="66" t="s">
        <v>130</v>
      </c>
      <c r="D6" s="4">
        <v>485</v>
      </c>
      <c r="E6" s="4"/>
      <c r="F6" s="4"/>
      <c r="G6" s="4"/>
      <c r="H6" s="4"/>
      <c r="I6" s="4"/>
      <c r="J6" s="4"/>
      <c r="K6" s="4"/>
      <c r="L6" s="4">
        <v>2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4.1237113402061857E-3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286</v>
      </c>
      <c r="B7" t="s">
        <v>287</v>
      </c>
      <c r="C7" s="66" t="s">
        <v>127</v>
      </c>
      <c r="D7" s="4">
        <v>307</v>
      </c>
      <c r="E7" s="4"/>
      <c r="F7" s="4">
        <v>36</v>
      </c>
      <c r="G7" s="4"/>
      <c r="H7" s="4"/>
      <c r="I7" s="4"/>
      <c r="J7" s="4">
        <v>6</v>
      </c>
      <c r="K7" s="4"/>
      <c r="L7" s="4">
        <v>1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>
        <f t="shared" si="8"/>
        <v>0.11726384364820847</v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>
        <f t="shared" si="8"/>
        <v>1.9543973941368076E-2</v>
      </c>
      <c r="Z7" s="7" t="str">
        <f t="shared" si="8"/>
        <v/>
      </c>
      <c r="AA7" s="7">
        <f t="shared" si="8"/>
        <v>3.2573289902280132E-3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286</v>
      </c>
      <c r="B8" t="s">
        <v>287</v>
      </c>
      <c r="C8" s="66" t="s">
        <v>125</v>
      </c>
      <c r="D8" s="4">
        <v>102</v>
      </c>
      <c r="E8" s="4"/>
      <c r="F8" s="4"/>
      <c r="G8" s="4"/>
      <c r="H8" s="4"/>
      <c r="I8" s="4"/>
      <c r="J8" s="4"/>
      <c r="K8" s="4"/>
      <c r="L8" s="4">
        <v>1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 t="str">
        <f t="shared" si="8"/>
        <v/>
      </c>
      <c r="Z8" s="7" t="str">
        <f t="shared" si="8"/>
        <v/>
      </c>
      <c r="AA8" s="7">
        <f t="shared" si="8"/>
        <v>9.8039215686274508E-3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286</v>
      </c>
      <c r="B9" t="s">
        <v>287</v>
      </c>
      <c r="C9" s="66" t="s">
        <v>16</v>
      </c>
      <c r="D9" s="4">
        <v>2231</v>
      </c>
      <c r="E9" s="4"/>
      <c r="F9" s="4"/>
      <c r="G9" s="4"/>
      <c r="H9" s="4"/>
      <c r="I9" s="4"/>
      <c r="J9" s="4"/>
      <c r="K9" s="4"/>
      <c r="L9" s="4">
        <v>15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6.7234424025100848E-3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286</v>
      </c>
      <c r="B10" t="s">
        <v>287</v>
      </c>
      <c r="C10" s="66" t="s">
        <v>159</v>
      </c>
      <c r="D10" s="4">
        <v>26</v>
      </c>
      <c r="E10" s="4"/>
      <c r="F10" s="4"/>
      <c r="G10" s="4"/>
      <c r="H10" s="4"/>
      <c r="I10" s="4"/>
      <c r="J10" s="4"/>
      <c r="K10" s="4"/>
      <c r="L10" s="4">
        <v>1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3.8461538461538464E-2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286</v>
      </c>
      <c r="B11" t="s">
        <v>287</v>
      </c>
      <c r="C11" s="66" t="s">
        <v>23</v>
      </c>
      <c r="D11" s="4">
        <v>100</v>
      </c>
      <c r="E11" s="4"/>
      <c r="F11" s="4"/>
      <c r="G11" s="4"/>
      <c r="H11" s="4"/>
      <c r="I11" s="4"/>
      <c r="J11" s="4">
        <v>2</v>
      </c>
      <c r="K11" s="4"/>
      <c r="L11" s="4"/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0.02</v>
      </c>
      <c r="Z11" s="7" t="str">
        <f t="shared" si="8"/>
        <v/>
      </c>
      <c r="AA11" s="7" t="str">
        <f t="shared" si="8"/>
        <v/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286</v>
      </c>
      <c r="B12" t="s">
        <v>287</v>
      </c>
      <c r="C12" s="66" t="s">
        <v>25</v>
      </c>
      <c r="D12" s="4">
        <v>176</v>
      </c>
      <c r="E12" s="4"/>
      <c r="F12" s="4"/>
      <c r="G12" s="4">
        <v>38</v>
      </c>
      <c r="H12" s="4"/>
      <c r="I12" s="4"/>
      <c r="J12" s="4">
        <v>1</v>
      </c>
      <c r="K12" s="4"/>
      <c r="L12" s="4">
        <v>1</v>
      </c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>
        <f t="shared" si="8"/>
        <v>0.21590909090909091</v>
      </c>
      <c r="W12" s="7" t="str">
        <f t="shared" si="8"/>
        <v/>
      </c>
      <c r="X12" s="7" t="str">
        <f t="shared" si="8"/>
        <v/>
      </c>
      <c r="Y12" s="7">
        <f t="shared" si="8"/>
        <v>5.681818181818182E-3</v>
      </c>
      <c r="Z12" s="7" t="str">
        <f t="shared" si="8"/>
        <v/>
      </c>
      <c r="AA12" s="7">
        <f t="shared" si="8"/>
        <v>5.681818181818182E-3</v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286</v>
      </c>
      <c r="B13" t="s">
        <v>287</v>
      </c>
      <c r="C13" s="66" t="s">
        <v>132</v>
      </c>
      <c r="D13" s="4">
        <v>65</v>
      </c>
      <c r="E13" s="4"/>
      <c r="F13" s="4"/>
      <c r="G13" s="4"/>
      <c r="H13" s="4"/>
      <c r="I13" s="4"/>
      <c r="J13" s="4">
        <v>1</v>
      </c>
      <c r="K13" s="4"/>
      <c r="L13" s="4"/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>
        <f t="shared" si="8"/>
        <v>1.5384615384615385E-2</v>
      </c>
      <c r="Z13" s="7" t="str">
        <f t="shared" si="8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286</v>
      </c>
      <c r="B14" t="s">
        <v>287</v>
      </c>
      <c r="C14" s="66" t="s">
        <v>18</v>
      </c>
      <c r="D14" s="4">
        <v>5475</v>
      </c>
      <c r="E14" s="4">
        <v>2</v>
      </c>
      <c r="F14" s="4">
        <v>11</v>
      </c>
      <c r="G14" s="4">
        <v>5</v>
      </c>
      <c r="H14" s="4"/>
      <c r="I14" s="4"/>
      <c r="J14" s="4">
        <v>71</v>
      </c>
      <c r="K14" s="4"/>
      <c r="L14" s="4">
        <v>25</v>
      </c>
      <c r="M14" s="4">
        <v>2</v>
      </c>
      <c r="N14" s="4"/>
      <c r="O14" s="4"/>
      <c r="P14" s="4"/>
      <c r="Q14" s="4"/>
      <c r="R14" s="4"/>
      <c r="S14" s="4"/>
      <c r="T14" s="7">
        <f t="shared" si="8"/>
        <v>3.6529680365296805E-4</v>
      </c>
      <c r="U14" s="7">
        <f t="shared" si="8"/>
        <v>2.009132420091324E-3</v>
      </c>
      <c r="V14" s="7">
        <f t="shared" si="8"/>
        <v>9.1324200913242006E-4</v>
      </c>
      <c r="W14" s="7" t="str">
        <f t="shared" si="8"/>
        <v/>
      </c>
      <c r="X14" s="7" t="str">
        <f t="shared" si="8"/>
        <v/>
      </c>
      <c r="Y14" s="7">
        <f t="shared" si="8"/>
        <v>1.2968036529680366E-2</v>
      </c>
      <c r="Z14" s="7" t="str">
        <f t="shared" si="8"/>
        <v/>
      </c>
      <c r="AA14" s="7">
        <f t="shared" si="8"/>
        <v>4.5662100456621002E-3</v>
      </c>
      <c r="AB14" s="7">
        <f t="shared" si="8"/>
        <v>3.6529680365296805E-4</v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 t="str">
        <f t="shared" si="16"/>
        <v/>
      </c>
      <c r="AB16" s="7" t="str">
        <f t="shared" si="17"/>
        <v/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8994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0</v>
      </c>
      <c r="I20" s="22">
        <f t="shared" si="24"/>
        <v>0</v>
      </c>
      <c r="J20" s="22">
        <f t="shared" si="24"/>
        <v>82</v>
      </c>
      <c r="K20" s="22">
        <f t="shared" si="24"/>
        <v>0</v>
      </c>
      <c r="L20" s="22">
        <f t="shared" si="24"/>
        <v>47</v>
      </c>
      <c r="M20" s="22">
        <f t="shared" si="24"/>
        <v>2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0</v>
      </c>
      <c r="R20" s="22">
        <f t="shared" si="24"/>
        <v>0</v>
      </c>
      <c r="S20" s="22">
        <f>SUM(E20:R20)</f>
        <v>223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269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1.11185234600845E-4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3.33555703802535E-4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8.8948187680676014E-4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1.0006671114076052E-3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1.0006671114076052E-3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1.0006671114076052E-3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1.2230375806092952E-3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1.6677785190126753E-3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1.7789637536135203E-3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1.8901489882143653E-3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2.0013342228152103E-3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2.3348899266177454E-3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3.1131865688236605E-3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3.3355570380253505E-3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3.5579275072270405E-3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3.8914832110295756E-3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4.3362241494329552E-3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4.7809650878363353E-3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4.8921503224371799E-3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5.0033355570380245E-3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5.114520791638869E-3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5.2257060262397136E-3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5.2257060262397136E-3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5.3368912608405582E-3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5.5592617300422482E-3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5.6704469646430928E-3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5.8928174338447829E-3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6.0040026684456274E-3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6.0040026684456274E-3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6.0040026684456274E-3</v>
      </c>
      <c r="N33">
        <f>N32+C33/EIT_SpCk_TotalsByRelSite!$D$20</f>
        <v>1.11185234600845E-4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6.0040026684456274E-3</v>
      </c>
      <c r="N34">
        <f>N33+C34/EIT_SpCk_TotalsByRelSite!$D$20</f>
        <v>2.2237046920169001E-4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6.0040026684456274E-3</v>
      </c>
      <c r="N35">
        <f>N34+C35/EIT_SpCk_TotalsByRelSite!$D$20</f>
        <v>3.33555703802535E-4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6.0040026684456274E-3</v>
      </c>
      <c r="N36">
        <f>N35+C36/EIT_SpCk_TotalsByRelSite!$D$20</f>
        <v>4.4474093840338001E-4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6.0040026684456274E-3</v>
      </c>
      <c r="N37">
        <f>N36+C37/EIT_SpCk_TotalsByRelSite!$D$20</f>
        <v>5.5592617300422498E-4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6.0040026684456274E-3</v>
      </c>
      <c r="N38">
        <f>N37+C38/EIT_SpCk_TotalsByRelSite!$D$20</f>
        <v>6.6711140760506999E-4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6.0040026684456274E-3</v>
      </c>
      <c r="N39">
        <f>N38+C39/EIT_SpCk_TotalsByRelSite!$D$20</f>
        <v>7.7829664220591501E-4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6.0040026684456274E-3</v>
      </c>
      <c r="N40">
        <f>N39+C40/EIT_SpCk_TotalsByRelSite!$D$20</f>
        <v>1.0006671114076049E-3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6.0040026684456274E-3</v>
      </c>
      <c r="N41">
        <f>N40+C41/EIT_SpCk_TotalsByRelSite!$D$20</f>
        <v>1.33422281521014E-3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6.2263731376473175E-3</v>
      </c>
      <c r="N42">
        <f>N41+C42/EIT_SpCk_TotalsByRelSite!$D$20</f>
        <v>1.445408049810985E-3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6.2263731376473175E-3</v>
      </c>
      <c r="N43">
        <f>N42+C43/EIT_SpCk_TotalsByRelSite!$D$20</f>
        <v>1.8901489882143651E-3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6.2263731376473175E-3</v>
      </c>
      <c r="N44">
        <f>N43+C44/EIT_SpCk_TotalsByRelSite!$D$20</f>
        <v>2.1125194574160549E-3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6.2263731376473175E-3</v>
      </c>
      <c r="N45">
        <f>N44+C45/EIT_SpCk_TotalsByRelSite!$D$20</f>
        <v>2.3348899266177449E-3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6.5599288414498521E-3</v>
      </c>
      <c r="N46">
        <f>N45+C46/EIT_SpCk_TotalsByRelSite!$D$20</f>
        <v>2.66844563042028E-3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6.5599288414498521E-3</v>
      </c>
      <c r="N47">
        <f>N46+C47/EIT_SpCk_TotalsByRelSite!$D$20</f>
        <v>2.779630865021125E-3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6.7822993106515421E-3</v>
      </c>
      <c r="N48">
        <f>N47+C48/EIT_SpCk_TotalsByRelSite!$D$20</f>
        <v>2.779630865021125E-3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6.7822993106515421E-3</v>
      </c>
      <c r="N49">
        <f>N48+C49/EIT_SpCk_TotalsByRelSite!$D$20</f>
        <v>3.002001334222815E-3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6.7822993106515421E-3</v>
      </c>
      <c r="N50">
        <f>N49+C50/EIT_SpCk_TotalsByRelSite!$D$20</f>
        <v>3.11318656882366E-3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6.7822993106515421E-3</v>
      </c>
      <c r="N51">
        <f>N50+C51/EIT_SpCk_TotalsByRelSite!$D$20</f>
        <v>3.2243718034245051E-3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6.7822993106515421E-3</v>
      </c>
      <c r="N52">
        <f>N51+C52/EIT_SpCk_TotalsByRelSite!$D$20</f>
        <v>3.3355570380253501E-3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7.1158550144540767E-3</v>
      </c>
      <c r="N53">
        <f>N52+C53/EIT_SpCk_TotalsByRelSite!$D$20</f>
        <v>3.3355570380253501E-3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B54">
        <v>3</v>
      </c>
      <c r="C54">
        <v>2</v>
      </c>
      <c r="L54" s="10">
        <f t="shared" si="2"/>
        <v>46090</v>
      </c>
      <c r="M54">
        <f>M53+B54/EIT_SpCk_TotalsByRelSite!$D$20</f>
        <v>7.4494107182566114E-3</v>
      </c>
      <c r="N54">
        <f>N53+C54/EIT_SpCk_TotalsByRelSite!$D$20</f>
        <v>3.5579275072270401E-3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>
        <v>46091</v>
      </c>
      <c r="B55">
        <v>4</v>
      </c>
      <c r="L55" s="10">
        <f t="shared" si="2"/>
        <v>46091</v>
      </c>
      <c r="M55">
        <f>M54+B55/EIT_SpCk_TotalsByRelSite!$D$20</f>
        <v>7.8941516566599906E-3</v>
      </c>
      <c r="N55">
        <f>N54+C55/EIT_SpCk_TotalsByRelSite!$D$20</f>
        <v>3.5579275072270401E-3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>
        <v>46092</v>
      </c>
      <c r="B56">
        <v>5</v>
      </c>
      <c r="L56" s="10">
        <f t="shared" si="2"/>
        <v>46092</v>
      </c>
      <c r="M56">
        <f>M55+B56/EIT_SpCk_TotalsByRelSite!$D$20</f>
        <v>8.4500778296642161E-3</v>
      </c>
      <c r="N56">
        <f>N55+C56/EIT_SpCk_TotalsByRelSite!$D$20</f>
        <v>3.5579275072270401E-3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>
        <v>46093</v>
      </c>
      <c r="B57">
        <v>2</v>
      </c>
      <c r="C57">
        <v>3</v>
      </c>
      <c r="L57" s="10">
        <f t="shared" si="2"/>
        <v>46093</v>
      </c>
      <c r="M57">
        <f>M56+B57/EIT_SpCk_TotalsByRelSite!$D$20</f>
        <v>8.6724482988659053E-3</v>
      </c>
      <c r="N57">
        <f>N56+C57/EIT_SpCk_TotalsByRelSite!$D$20</f>
        <v>3.8914832110295752E-3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>
        <v>46094</v>
      </c>
      <c r="C58">
        <v>6</v>
      </c>
      <c r="L58" s="10">
        <f t="shared" si="2"/>
        <v>46094</v>
      </c>
      <c r="M58">
        <f>M57+B58/EIT_SpCk_TotalsByRelSite!$D$20</f>
        <v>8.6724482988659053E-3</v>
      </c>
      <c r="N58">
        <f>N57+C58/EIT_SpCk_TotalsByRelSite!$D$20</f>
        <v>4.5585946186346453E-3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>
        <v>46095</v>
      </c>
      <c r="B59">
        <v>2</v>
      </c>
      <c r="C59">
        <v>1</v>
      </c>
      <c r="L59" s="10">
        <f t="shared" si="2"/>
        <v>46095</v>
      </c>
      <c r="M59">
        <f>M58+B59/EIT_SpCk_TotalsByRelSite!$D$20</f>
        <v>8.8948187680675944E-3</v>
      </c>
      <c r="N59">
        <f>N58+C59/EIT_SpCk_TotalsByRelSite!$D$20</f>
        <v>4.6697798532354898E-3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>
        <v>46096</v>
      </c>
      <c r="C60">
        <v>2</v>
      </c>
      <c r="L60" s="10">
        <f t="shared" si="2"/>
        <v>46096</v>
      </c>
      <c r="M60">
        <f>M59+B60/EIT_SpCk_TotalsByRelSite!$D$20</f>
        <v>8.8948187680675944E-3</v>
      </c>
      <c r="N60">
        <f>N59+C60/EIT_SpCk_TotalsByRelSite!$D$20</f>
        <v>4.8921503224371799E-3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>
        <v>46097</v>
      </c>
      <c r="C61">
        <v>2</v>
      </c>
      <c r="L61" s="10">
        <f t="shared" si="2"/>
        <v>46097</v>
      </c>
      <c r="M61">
        <f>M60+B61/EIT_SpCk_TotalsByRelSite!$D$20</f>
        <v>8.8948187680675944E-3</v>
      </c>
      <c r="N61">
        <f>N60+C61/EIT_SpCk_TotalsByRelSite!$D$20</f>
        <v>5.1145207916388699E-3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>
        <v>46098</v>
      </c>
      <c r="C62">
        <v>1</v>
      </c>
      <c r="L62" s="10">
        <f t="shared" si="2"/>
        <v>46098</v>
      </c>
      <c r="M62">
        <f>M61+B62/EIT_SpCk_TotalsByRelSite!$D$20</f>
        <v>8.8948187680675944E-3</v>
      </c>
      <c r="N62">
        <f>N61+C62/EIT_SpCk_TotalsByRelSite!$D$20</f>
        <v>5.2257060262397145E-3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/>
      <c r="L63" s="10">
        <f t="shared" si="2"/>
        <v>0</v>
      </c>
      <c r="M63">
        <f>M62+B63/EIT_SpCk_TotalsByRelSite!$D$20</f>
        <v>8.8948187680675944E-3</v>
      </c>
      <c r="N63">
        <f>N62+C63/EIT_SpCk_TotalsByRelSite!$D$20</f>
        <v>5.2257060262397145E-3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/>
      <c r="L64" s="10">
        <f t="shared" si="2"/>
        <v>0</v>
      </c>
      <c r="M64">
        <f>M63+B64/EIT_SpCk_TotalsByRelSite!$D$20</f>
        <v>8.8948187680675944E-3</v>
      </c>
      <c r="N64">
        <f>N63+C64/EIT_SpCk_TotalsByRelSite!$D$20</f>
        <v>5.2257060262397145E-3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/>
      <c r="L65" s="10">
        <f t="shared" si="2"/>
        <v>0</v>
      </c>
      <c r="M65">
        <f>M64+B65/EIT_SpCk_TotalsByRelSite!$D$20</f>
        <v>8.8948187680675944E-3</v>
      </c>
      <c r="N65">
        <f>N64+C65/EIT_SpCk_TotalsByRelSite!$D$20</f>
        <v>5.2257060262397145E-3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/>
      <c r="L66" s="10">
        <f t="shared" si="2"/>
        <v>0</v>
      </c>
      <c r="M66">
        <f>M65+B66/EIT_SpCk_TotalsByRelSite!$D$20</f>
        <v>8.8948187680675944E-3</v>
      </c>
      <c r="N66">
        <f>N65+C66/EIT_SpCk_TotalsByRelSite!$D$20</f>
        <v>5.2257060262397145E-3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/>
      <c r="L67" s="10">
        <f t="shared" si="2"/>
        <v>0</v>
      </c>
      <c r="M67">
        <f>M66+B67/EIT_SpCk_TotalsByRelSite!$D$20</f>
        <v>8.8948187680675944E-3</v>
      </c>
      <c r="N67">
        <f>N66+C67/EIT_SpCk_TotalsByRelSite!$D$20</f>
        <v>5.2257060262397145E-3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/>
      <c r="L68" s="10">
        <f t="shared" si="2"/>
        <v>0</v>
      </c>
      <c r="M68">
        <f>M67+B68/EIT_SpCk_TotalsByRelSite!$D$20</f>
        <v>8.8948187680675944E-3</v>
      </c>
      <c r="N68">
        <f>N67+C68/EIT_SpCk_TotalsByRelSite!$D$20</f>
        <v>5.2257060262397145E-3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0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8.8948187680675944E-3</v>
      </c>
      <c r="N69">
        <f>N68+C69/EIT_SpCk_TotalsByRelSite!$D$20</f>
        <v>5.2257060262397145E-3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0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8.8948187680675944E-3</v>
      </c>
      <c r="N70">
        <f>N69+C70/EIT_SpCk_TotalsByRelSite!$D$20</f>
        <v>5.2257060262397145E-3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0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8.8948187680675944E-3</v>
      </c>
      <c r="N71">
        <f>N70+C71/EIT_SpCk_TotalsByRelSite!$D$20</f>
        <v>5.2257060262397145E-3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0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8.8948187680675944E-3</v>
      </c>
      <c r="N72">
        <f>N71+C72/EIT_SpCk_TotalsByRelSite!$D$20</f>
        <v>5.2257060262397145E-3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0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8.8948187680675944E-3</v>
      </c>
      <c r="N73">
        <f>N72+C73/EIT_SpCk_TotalsByRelSite!$D$20</f>
        <v>5.2257060262397145E-3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0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8.8948187680675944E-3</v>
      </c>
      <c r="N74">
        <f>N73+C74/EIT_SpCk_TotalsByRelSite!$D$20</f>
        <v>5.2257060262397145E-3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0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8.8948187680675944E-3</v>
      </c>
      <c r="N75">
        <f>N74+C75/EIT_SpCk_TotalsByRelSite!$D$20</f>
        <v>5.2257060262397145E-3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0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8.8948187680675944E-3</v>
      </c>
      <c r="N76">
        <f>N75+C76/EIT_SpCk_TotalsByRelSite!$D$20</f>
        <v>5.2257060262397145E-3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0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8.8948187680675944E-3</v>
      </c>
      <c r="N77">
        <f>N76+C77/EIT_SpCk_TotalsByRelSite!$D$20</f>
        <v>5.2257060262397145E-3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0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8.8948187680675944E-3</v>
      </c>
      <c r="N78">
        <f>N77+C78/EIT_SpCk_TotalsByRelSite!$D$20</f>
        <v>5.2257060262397145E-3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0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8.8948187680675944E-3</v>
      </c>
      <c r="N79">
        <f>N78+C79/EIT_SpCk_TotalsByRelSite!$D$20</f>
        <v>5.2257060262397145E-3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0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8.8948187680675944E-3</v>
      </c>
      <c r="N80">
        <f>N79+C80/EIT_SpCk_TotalsByRelSite!$D$20</f>
        <v>5.2257060262397145E-3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0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8.8948187680675944E-3</v>
      </c>
      <c r="N81">
        <f>N80+C81/EIT_SpCk_TotalsByRelSite!$D$20</f>
        <v>5.2257060262397145E-3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0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8.8948187680675944E-3</v>
      </c>
      <c r="N82">
        <f>N81+C82/EIT_SpCk_TotalsByRelSite!$D$20</f>
        <v>5.2257060262397145E-3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0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8.8948187680675944E-3</v>
      </c>
      <c r="N83">
        <f>N82+C83/EIT_SpCk_TotalsByRelSite!$D$20</f>
        <v>5.2257060262397145E-3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0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8.8948187680675944E-3</v>
      </c>
      <c r="N84">
        <f>N83+C84/EIT_SpCk_TotalsByRelSite!$D$20</f>
        <v>5.2257060262397145E-3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0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8.8948187680675944E-3</v>
      </c>
      <c r="N85">
        <f>N84+C85/EIT_SpCk_TotalsByRelSite!$D$20</f>
        <v>5.2257060262397145E-3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0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8.8948187680675944E-3</v>
      </c>
      <c r="N86">
        <f>N85+C86/EIT_SpCk_TotalsByRelSite!$D$20</f>
        <v>5.2257060262397145E-3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0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8.8948187680675944E-3</v>
      </c>
      <c r="N87">
        <f>N86+C87/EIT_SpCk_TotalsByRelSite!$D$20</f>
        <v>5.2257060262397145E-3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0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8.8948187680675944E-3</v>
      </c>
      <c r="N88">
        <f>N87+C88/EIT_SpCk_TotalsByRelSite!$D$20</f>
        <v>5.2257060262397145E-3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0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8.8948187680675944E-3</v>
      </c>
      <c r="N89">
        <f>N88+C89/EIT_SpCk_TotalsByRelSite!$D$20</f>
        <v>5.2257060262397145E-3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0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8.8948187680675944E-3</v>
      </c>
      <c r="N90">
        <f>N89+C90/EIT_SpCk_TotalsByRelSite!$D$20</f>
        <v>5.2257060262397145E-3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0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8.8948187680675944E-3</v>
      </c>
      <c r="N91">
        <f>N90+C91/EIT_SpCk_TotalsByRelSite!$D$20</f>
        <v>5.2257060262397145E-3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0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8.8948187680675944E-3</v>
      </c>
      <c r="N92">
        <f>N91+C92/EIT_SpCk_TotalsByRelSite!$D$20</f>
        <v>5.2257060262397145E-3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0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8.8948187680675944E-3</v>
      </c>
      <c r="N93">
        <f>N92+C93/EIT_SpCk_TotalsByRelSite!$D$20</f>
        <v>5.2257060262397145E-3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0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8.8948187680675944E-3</v>
      </c>
      <c r="N94">
        <f>N93+C94/EIT_SpCk_TotalsByRelSite!$D$20</f>
        <v>5.2257060262397145E-3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0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8.8948187680675944E-3</v>
      </c>
      <c r="N95">
        <f>N94+C95/EIT_SpCk_TotalsByRelSite!$D$20</f>
        <v>5.2257060262397145E-3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0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8.8948187680675944E-3</v>
      </c>
      <c r="N96">
        <f>N95+C96/EIT_SpCk_TotalsByRelSite!$D$20</f>
        <v>5.2257060262397145E-3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0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8.8948187680675944E-3</v>
      </c>
      <c r="N97">
        <f>N96+C97/EIT_SpCk_TotalsByRelSite!$D$20</f>
        <v>5.2257060262397145E-3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0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8.8948187680675944E-3</v>
      </c>
      <c r="N98">
        <f>N97+C98/EIT_SpCk_TotalsByRelSite!$D$20</f>
        <v>5.2257060262397145E-3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0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8.8948187680675944E-3</v>
      </c>
      <c r="N99">
        <f>N98+C99/EIT_SpCk_TotalsByRelSite!$D$20</f>
        <v>5.2257060262397145E-3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0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8.8948187680675944E-3</v>
      </c>
      <c r="N100">
        <f>N99+C100/EIT_SpCk_TotalsByRelSite!$D$20</f>
        <v>5.2257060262397145E-3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0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8.8948187680675944E-3</v>
      </c>
      <c r="N101">
        <f>N100+C101/EIT_SpCk_TotalsByRelSite!$D$20</f>
        <v>5.2257060262397145E-3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0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8.8948187680675944E-3</v>
      </c>
      <c r="N102">
        <f>N101+C102/EIT_SpCk_TotalsByRelSite!$D$20</f>
        <v>5.2257060262397145E-3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0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8.8948187680675944E-3</v>
      </c>
      <c r="N103">
        <f>N102+C103/EIT_SpCk_TotalsByRelSite!$D$20</f>
        <v>5.2257060262397145E-3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0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8.8948187680675944E-3</v>
      </c>
      <c r="N104">
        <f>N103+C104/EIT_SpCk_TotalsByRelSite!$D$20</f>
        <v>5.2257060262397145E-3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0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8.8948187680675944E-3</v>
      </c>
      <c r="N105">
        <f>N104+C105/EIT_SpCk_TotalsByRelSite!$D$20</f>
        <v>5.2257060262397145E-3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0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8.8948187680675944E-3</v>
      </c>
      <c r="N106">
        <f>N105+C106/EIT_SpCk_TotalsByRelSite!$D$20</f>
        <v>5.2257060262397145E-3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0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8.8948187680675944E-3</v>
      </c>
      <c r="N107">
        <f>N106+C107/EIT_SpCk_TotalsByRelSite!$D$20</f>
        <v>5.2257060262397145E-3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0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8.8948187680675944E-3</v>
      </c>
      <c r="N108">
        <f>N107+C108/EIT_SpCk_TotalsByRelSite!$D$20</f>
        <v>5.2257060262397145E-3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0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8.8948187680675944E-3</v>
      </c>
      <c r="N109">
        <f>N108+C109/EIT_SpCk_TotalsByRelSite!$D$20</f>
        <v>5.2257060262397145E-3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0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8.8948187680675944E-3</v>
      </c>
      <c r="N110">
        <f>N109+C110/EIT_SpCk_TotalsByRelSite!$D$20</f>
        <v>5.2257060262397145E-3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0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8.8948187680675944E-3</v>
      </c>
      <c r="N111">
        <f>N110+C111/EIT_SpCk_TotalsByRelSite!$D$20</f>
        <v>5.2257060262397145E-3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0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8.8948187680675944E-3</v>
      </c>
      <c r="N112">
        <f>N111+C112/EIT_SpCk_TotalsByRelSite!$D$20</f>
        <v>5.2257060262397145E-3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0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8.8948187680675944E-3</v>
      </c>
      <c r="N113">
        <f>N112+C113/EIT_SpCk_TotalsByRelSite!$D$20</f>
        <v>5.2257060262397145E-3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0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8.8948187680675944E-3</v>
      </c>
      <c r="N114">
        <f>N113+C114/EIT_SpCk_TotalsByRelSite!$D$20</f>
        <v>5.2257060262397145E-3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0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8.8948187680675944E-3</v>
      </c>
      <c r="N115">
        <f>N114+C115/EIT_SpCk_TotalsByRelSite!$D$20</f>
        <v>5.2257060262397145E-3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0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8.8948187680675944E-3</v>
      </c>
      <c r="N116">
        <f>N115+C116/EIT_SpCk_TotalsByRelSite!$D$20</f>
        <v>5.2257060262397145E-3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0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8.8948187680675944E-3</v>
      </c>
      <c r="N117">
        <f>N116+C117/EIT_SpCk_TotalsByRelSite!$D$20</f>
        <v>5.2257060262397145E-3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0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8.8948187680675944E-3</v>
      </c>
      <c r="N118">
        <f>N117+C118/EIT_SpCk_TotalsByRelSite!$D$20</f>
        <v>5.2257060262397145E-3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0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8.8948187680675944E-3</v>
      </c>
      <c r="N119">
        <f>N118+C119/EIT_SpCk_TotalsByRelSite!$D$20</f>
        <v>5.2257060262397145E-3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0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8.8948187680675944E-3</v>
      </c>
      <c r="N120">
        <f>N119+C120/EIT_SpCk_TotalsByRelSite!$D$20</f>
        <v>5.2257060262397145E-3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0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8.8948187680675944E-3</v>
      </c>
      <c r="N121">
        <f>N120+C121/EIT_SpCk_TotalsByRelSite!$D$20</f>
        <v>5.2257060262397145E-3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0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8.8948187680675944E-3</v>
      </c>
      <c r="N122">
        <f>N121+C122/EIT_SpCk_TotalsByRelSite!$D$20</f>
        <v>5.2257060262397145E-3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0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8.8948187680675944E-3</v>
      </c>
      <c r="N123">
        <f>N122+C123/EIT_SpCk_TotalsByRelSite!$D$20</f>
        <v>5.2257060262397145E-3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0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8.8948187680675944E-3</v>
      </c>
      <c r="N124">
        <f>N123+C124/EIT_SpCk_TotalsByRelSite!$D$20</f>
        <v>5.2257060262397145E-3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0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8.8948187680675944E-3</v>
      </c>
      <c r="N125">
        <f>N124+C125/EIT_SpCk_TotalsByRelSite!$D$20</f>
        <v>5.2257060262397145E-3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0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8.8948187680675944E-3</v>
      </c>
      <c r="N126">
        <f>N125+C126/EIT_SpCk_TotalsByRelSite!$D$20</f>
        <v>5.2257060262397145E-3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0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8.8948187680675944E-3</v>
      </c>
      <c r="N127">
        <f>N126+C127/EIT_SpCk_TotalsByRelSite!$D$20</f>
        <v>5.2257060262397145E-3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0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8.8948187680675944E-3</v>
      </c>
      <c r="N128">
        <f>N127+C128/EIT_SpCk_TotalsByRelSite!$D$20</f>
        <v>5.2257060262397145E-3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0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8.8948187680675944E-3</v>
      </c>
      <c r="N129">
        <f>N128+C129/EIT_SpCk_TotalsByRelSite!$D$20</f>
        <v>5.2257060262397145E-3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0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8.8948187680675944E-3</v>
      </c>
      <c r="N130">
        <f>N129+C130/EIT_SpCk_TotalsByRelSite!$D$20</f>
        <v>5.2257060262397145E-3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0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8.8948187680675944E-3</v>
      </c>
      <c r="N131">
        <f>N130+C131/EIT_SpCk_TotalsByRelSite!$D$20</f>
        <v>5.2257060262397145E-3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0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8.8948187680675944E-3</v>
      </c>
      <c r="N132">
        <f>N131+C132/EIT_SpCk_TotalsByRelSite!$D$20</f>
        <v>5.2257060262397145E-3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0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8.8948187680675944E-3</v>
      </c>
      <c r="N133">
        <f>N132+C133/EIT_SpCk_TotalsByRelSite!$D$20</f>
        <v>5.2257060262397145E-3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0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8.8948187680675944E-3</v>
      </c>
      <c r="N134">
        <f>N133+C134/EIT_SpCk_TotalsByRelSite!$D$20</f>
        <v>5.2257060262397145E-3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0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8.8948187680675944E-3</v>
      </c>
      <c r="N135">
        <f>N134+C135/EIT_SpCk_TotalsByRelSite!$D$20</f>
        <v>5.2257060262397145E-3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0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8.8948187680675944E-3</v>
      </c>
      <c r="N136">
        <f>N135+C136/EIT_SpCk_TotalsByRelSite!$D$20</f>
        <v>5.2257060262397145E-3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0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8.8948187680675944E-3</v>
      </c>
      <c r="N137">
        <f>N136+C137/EIT_SpCk_TotalsByRelSite!$D$20</f>
        <v>5.2257060262397145E-3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0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8.8948187680675944E-3</v>
      </c>
      <c r="N138">
        <f>N137+C138/EIT_SpCk_TotalsByRelSite!$D$20</f>
        <v>5.2257060262397145E-3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0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8.8948187680675944E-3</v>
      </c>
      <c r="N139">
        <f>N138+C139/EIT_SpCk_TotalsByRelSite!$D$20</f>
        <v>5.2257060262397145E-3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0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8.8948187680675944E-3</v>
      </c>
      <c r="N140">
        <f>N139+C140/EIT_SpCk_TotalsByRelSite!$D$20</f>
        <v>5.2257060262397145E-3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0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8.8948187680675944E-3</v>
      </c>
      <c r="N141">
        <f>N140+C141/EIT_SpCk_TotalsByRelSite!$D$20</f>
        <v>5.2257060262397145E-3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0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8.8948187680675944E-3</v>
      </c>
      <c r="N142">
        <f>N141+C142/EIT_SpCk_TotalsByRelSite!$D$20</f>
        <v>5.2257060262397145E-3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0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8.8948187680675944E-3</v>
      </c>
      <c r="N143">
        <f>N142+C143/EIT_SpCk_TotalsByRelSite!$D$20</f>
        <v>5.2257060262397145E-3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0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8.8948187680675944E-3</v>
      </c>
      <c r="N144">
        <f>N143+C144/EIT_SpCk_TotalsByRelSite!$D$20</f>
        <v>5.2257060262397145E-3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0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8.8948187680675944E-3</v>
      </c>
      <c r="N145">
        <f>N144+C145/EIT_SpCk_TotalsByRelSite!$D$20</f>
        <v>5.2257060262397145E-3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0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8.8948187680675944E-3</v>
      </c>
      <c r="N146">
        <f>N145+C146/EIT_SpCk_TotalsByRelSite!$D$20</f>
        <v>5.2257060262397145E-3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0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8.8948187680675944E-3</v>
      </c>
      <c r="N147">
        <f>N146+C147/EIT_SpCk_TotalsByRelSite!$D$20</f>
        <v>5.2257060262397145E-3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0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8.8948187680675944E-3</v>
      </c>
      <c r="N148">
        <f>N147+C148/EIT_SpCk_TotalsByRelSite!$D$20</f>
        <v>5.2257060262397145E-3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0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8.8948187680675944E-3</v>
      </c>
      <c r="N149">
        <f>N148+C149/EIT_SpCk_TotalsByRelSite!$D$20</f>
        <v>5.2257060262397145E-3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0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8.8948187680675944E-3</v>
      </c>
      <c r="N150">
        <f>N149+C150/EIT_SpCk_TotalsByRelSite!$D$20</f>
        <v>5.2257060262397145E-3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0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8.8948187680675944E-3</v>
      </c>
      <c r="N151">
        <f>N150+C151/EIT_SpCk_TotalsByRelSite!$D$20</f>
        <v>5.2257060262397145E-3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0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8.8948187680675944E-3</v>
      </c>
      <c r="N152">
        <f>N151+C152/EIT_SpCk_TotalsByRelSite!$D$20</f>
        <v>5.2257060262397145E-3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0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8.8948187680675944E-3</v>
      </c>
      <c r="N153">
        <f>N152+C153/EIT_SpCk_TotalsByRelSite!$D$20</f>
        <v>5.2257060262397145E-3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0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8.8948187680675944E-3</v>
      </c>
      <c r="N154">
        <f>N153+C154/EIT_SpCk_TotalsByRelSite!$D$20</f>
        <v>5.2257060262397145E-3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0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8.8948187680675944E-3</v>
      </c>
      <c r="N155">
        <f>N154+C155/EIT_SpCk_TotalsByRelSite!$D$20</f>
        <v>5.2257060262397145E-3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0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8.8948187680675944E-3</v>
      </c>
      <c r="N156">
        <f>N155+C156/EIT_SpCk_TotalsByRelSite!$D$20</f>
        <v>5.2257060262397145E-3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0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8.8948187680675944E-3</v>
      </c>
      <c r="N157">
        <f>N156+C157/EIT_SpCk_TotalsByRelSite!$D$20</f>
        <v>5.2257060262397145E-3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0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8.8948187680675944E-3</v>
      </c>
      <c r="N158">
        <f>N157+C158/EIT_SpCk_TotalsByRelSite!$D$20</f>
        <v>5.2257060262397145E-3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0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8.8948187680675944E-3</v>
      </c>
      <c r="N159">
        <f>N158+C159/EIT_SpCk_TotalsByRelSite!$D$20</f>
        <v>5.2257060262397145E-3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0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8.8948187680675944E-3</v>
      </c>
      <c r="N160">
        <f>N159+C160/EIT_SpCk_TotalsByRelSite!$D$20</f>
        <v>5.2257060262397145E-3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0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8.8948187680675944E-3</v>
      </c>
      <c r="N161">
        <f>N160+C161/EIT_SpCk_TotalsByRelSite!$D$20</f>
        <v>5.2257060262397145E-3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0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8.8948187680675944E-3</v>
      </c>
      <c r="N162">
        <f>N161+C162/EIT_SpCk_TotalsByRelSite!$D$20</f>
        <v>5.2257060262397145E-3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0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8.8948187680675944E-3</v>
      </c>
      <c r="N163">
        <f>N162+C163/EIT_SpCk_TotalsByRelSite!$D$20</f>
        <v>5.2257060262397145E-3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0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8.8948187680675944E-3</v>
      </c>
      <c r="N164">
        <f>N163+C164/EIT_SpCk_TotalsByRelSite!$D$20</f>
        <v>5.2257060262397145E-3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0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8.8948187680675944E-3</v>
      </c>
      <c r="N165">
        <f>N164+C165/EIT_SpCk_TotalsByRelSite!$D$20</f>
        <v>5.2257060262397145E-3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0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8.8948187680675944E-3</v>
      </c>
      <c r="N166">
        <f>N165+C166/EIT_SpCk_TotalsByRelSite!$D$20</f>
        <v>5.2257060262397145E-3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0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152</v>
      </c>
      <c r="E3" s="2" t="s">
        <v>8</v>
      </c>
      <c r="F3" s="6" t="s">
        <v>236</v>
      </c>
      <c r="G3" s="6" t="s">
        <v>237</v>
      </c>
      <c r="H3" s="6" t="s">
        <v>227</v>
      </c>
      <c r="I3" s="6" t="s">
        <v>225</v>
      </c>
      <c r="J3" s="6" t="s">
        <v>226</v>
      </c>
      <c r="K3" s="6" t="s">
        <v>224</v>
      </c>
      <c r="L3" s="6" t="s">
        <v>279</v>
      </c>
      <c r="M3" s="6" t="s">
        <v>15</v>
      </c>
      <c r="N3" s="6" t="s">
        <v>30</v>
      </c>
      <c r="O3" s="6" t="s">
        <v>253</v>
      </c>
      <c r="P3" s="6" t="s">
        <v>50</v>
      </c>
      <c r="Q3" s="6" t="s">
        <v>28</v>
      </c>
      <c r="R3" s="6" t="s">
        <v>178</v>
      </c>
      <c r="S3" s="6" t="s">
        <v>83</v>
      </c>
      <c r="T3" s="6" t="s">
        <v>19</v>
      </c>
      <c r="U3" s="6" t="s">
        <v>208</v>
      </c>
      <c r="V3" s="6" t="s">
        <v>246</v>
      </c>
      <c r="W3" s="6" t="s">
        <v>1</v>
      </c>
      <c r="X3" s="6" t="s">
        <v>285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158</v>
      </c>
      <c r="E4" s="60" t="s">
        <v>8</v>
      </c>
      <c r="F4" s="61" t="s">
        <v>236</v>
      </c>
      <c r="G4" s="61" t="s">
        <v>237</v>
      </c>
      <c r="H4" s="61" t="s">
        <v>227</v>
      </c>
      <c r="I4" s="61" t="s">
        <v>225</v>
      </c>
      <c r="J4" s="61" t="s">
        <v>226</v>
      </c>
      <c r="K4" s="61" t="s">
        <v>224</v>
      </c>
      <c r="L4" s="61" t="s">
        <v>279</v>
      </c>
      <c r="M4" s="61" t="s">
        <v>15</v>
      </c>
      <c r="N4" s="61" t="s">
        <v>30</v>
      </c>
      <c r="O4" s="61" t="s">
        <v>253</v>
      </c>
      <c r="P4" s="61" t="s">
        <v>50</v>
      </c>
      <c r="Q4" s="61" t="s">
        <v>28</v>
      </c>
      <c r="R4" s="61" t="s">
        <v>178</v>
      </c>
      <c r="S4" s="61" t="s">
        <v>83</v>
      </c>
      <c r="T4" s="61" t="s">
        <v>19</v>
      </c>
      <c r="U4" s="61" t="s">
        <v>208</v>
      </c>
      <c r="V4" s="61" t="s">
        <v>246</v>
      </c>
      <c r="W4" s="61" t="s">
        <v>1</v>
      </c>
      <c r="X4" s="61" t="s">
        <v>285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292</v>
      </c>
      <c r="B5" t="s">
        <v>293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292</v>
      </c>
      <c r="B6" t="s">
        <v>293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292</v>
      </c>
      <c r="B7" t="s">
        <v>293</v>
      </c>
      <c r="C7" s="10">
        <v>45964</v>
      </c>
      <c r="D7" s="31" t="s">
        <v>151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192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226</v>
      </c>
      <c r="C5" t="s">
        <v>224</v>
      </c>
      <c r="D5" t="s">
        <v>208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237</v>
      </c>
      <c r="L5" t="s">
        <v>241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242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243</v>
      </c>
      <c r="C4" s="46" t="s">
        <v>30</v>
      </c>
      <c r="D4" s="46" t="s">
        <v>1</v>
      </c>
      <c r="E4" s="46" t="s">
        <v>19</v>
      </c>
      <c r="F4" s="46" t="s">
        <v>241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268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270</v>
      </c>
      <c r="W3" t="str">
        <f t="shared" ref="W3" si="4">J3</f>
        <v>TWX</v>
      </c>
    </row>
    <row r="4" spans="1:23">
      <c r="A4" s="10">
        <v>46027</v>
      </c>
      <c r="M4" s="10">
        <f t="shared" ref="M4:M5" si="5">A4</f>
        <v>46027</v>
      </c>
      <c r="N4">
        <f>B4/CleElumSpringChinook!$D$4</f>
        <v>0</v>
      </c>
      <c r="O4">
        <f>C4/CleElumSpringChinook!$D$5</f>
        <v>0</v>
      </c>
      <c r="P4">
        <f>D4/CleElumSpringChinook!$D$12</f>
        <v>0</v>
      </c>
      <c r="Q4">
        <f>E4/CleElumSpringChinook!$D$12</f>
        <v>0</v>
      </c>
      <c r="R4">
        <f>F4/CleElumSpringChinook!$D$12</f>
        <v>0</v>
      </c>
      <c r="S4">
        <f>G4/CleElumSpringChinook!$D$12</f>
        <v>0</v>
      </c>
      <c r="T4">
        <f>H4/CleElumSpringChinook!$D$12</f>
        <v>0</v>
      </c>
      <c r="U4">
        <f>I4/CleElumSpringChinook!$D$12</f>
        <v>0</v>
      </c>
      <c r="V4">
        <f>T4+U4</f>
        <v>0</v>
      </c>
      <c r="W4">
        <f>J4/CleElumSpringChinook!$D$12</f>
        <v>0</v>
      </c>
    </row>
    <row r="5" spans="1:23">
      <c r="A5" s="10">
        <v>46040</v>
      </c>
      <c r="B5">
        <v>2</v>
      </c>
      <c r="M5" s="10">
        <f t="shared" si="5"/>
        <v>46040</v>
      </c>
      <c r="N5">
        <f>N4+B5/CleElumSpringChinook!$D$4</f>
        <v>1.3333333333333334E-4</v>
      </c>
      <c r="O5">
        <f>O4+C5/CleElumSpringChinook!$D$5</f>
        <v>0</v>
      </c>
      <c r="P5">
        <f>P4+D5/CleElumSpringChinook!$D$12</f>
        <v>0</v>
      </c>
      <c r="Q5">
        <f>Q4+E5/CleElumSpringChinook!$D$12</f>
        <v>0</v>
      </c>
      <c r="R5">
        <f>R4+F5/CleElumSpringChinook!$D$12</f>
        <v>0</v>
      </c>
      <c r="S5">
        <f>S4+G5/CleElumSpringChinook!$D$12</f>
        <v>0</v>
      </c>
      <c r="T5">
        <f>T4+H5/CleElumSpringChinook!$D$12</f>
        <v>0</v>
      </c>
      <c r="U5">
        <f>U4+I5/CleElumSpringChinook!$D$12</f>
        <v>0</v>
      </c>
      <c r="V5">
        <f t="shared" ref="V5:V52" si="6">T5+U5</f>
        <v>0</v>
      </c>
      <c r="W5">
        <f>W4+J5/CleElumSpringChinook!$D$12</f>
        <v>0</v>
      </c>
    </row>
    <row r="6" spans="1:23">
      <c r="A6" s="10">
        <v>46065</v>
      </c>
      <c r="B6">
        <v>1</v>
      </c>
      <c r="M6" s="10">
        <f t="shared" ref="M6:M47" si="7">A6</f>
        <v>46065</v>
      </c>
      <c r="N6">
        <f>N5+B6/CleElumSpringChinook!$D$4</f>
        <v>2.0000000000000001E-4</v>
      </c>
      <c r="O6">
        <f>O5+C6/CleElumSpringChinook!$D$5</f>
        <v>0</v>
      </c>
      <c r="P6">
        <f>P5+D6/CleElumSpringChinook!$D$12</f>
        <v>0</v>
      </c>
      <c r="Q6">
        <f>Q5+E6/CleElumSpringChinook!$D$12</f>
        <v>0</v>
      </c>
      <c r="R6">
        <f>R5+F6/CleElumSpringChinook!$D$12</f>
        <v>0</v>
      </c>
      <c r="S6">
        <f>S5+G6/CleElumSpringChinook!$D$12</f>
        <v>0</v>
      </c>
      <c r="T6">
        <f>T5+H6/CleElumSpringChinook!$D$12</f>
        <v>0</v>
      </c>
      <c r="U6">
        <f>U5+I6/CleElumSpringChinook!$D$12</f>
        <v>0</v>
      </c>
      <c r="V6">
        <f t="shared" si="6"/>
        <v>0</v>
      </c>
      <c r="W6">
        <f>W5+J6/CleElumSpringChinook!$D$12</f>
        <v>0</v>
      </c>
    </row>
    <row r="7" spans="1:23">
      <c r="A7" s="10">
        <v>46073</v>
      </c>
      <c r="D7">
        <v>108</v>
      </c>
      <c r="M7" s="10">
        <f t="shared" si="7"/>
        <v>46073</v>
      </c>
      <c r="N7">
        <f>N6+B7/CleElumSpringChinook!$D$4</f>
        <v>2.0000000000000001E-4</v>
      </c>
      <c r="O7">
        <f>O6+C7/CleElumSpringChinook!$D$5</f>
        <v>0</v>
      </c>
      <c r="P7">
        <f>P6+D7/CleElumSpringChinook!$D$12</f>
        <v>2.4003200426723562E-3</v>
      </c>
      <c r="Q7">
        <f>Q6+E7/CleElumSpringChinook!$D$12</f>
        <v>0</v>
      </c>
      <c r="R7">
        <f>R6+F7/CleElumSpringChinook!$D$12</f>
        <v>0</v>
      </c>
      <c r="S7">
        <f>S6+G7/CleElumSpringChinook!$D$12</f>
        <v>0</v>
      </c>
      <c r="T7">
        <f>T6+H7/CleElumSpringChinook!$D$12</f>
        <v>0</v>
      </c>
      <c r="U7">
        <f>U6+I7/CleElumSpringChinook!$D$12</f>
        <v>0</v>
      </c>
      <c r="V7">
        <f t="shared" si="6"/>
        <v>0</v>
      </c>
      <c r="W7">
        <f>W6+J7/CleElumSpringChinook!$D$12</f>
        <v>0</v>
      </c>
    </row>
    <row r="8" spans="1:23">
      <c r="A8" s="10">
        <v>46074</v>
      </c>
      <c r="D8">
        <v>45</v>
      </c>
      <c r="M8" s="10">
        <f t="shared" si="7"/>
        <v>46074</v>
      </c>
      <c r="N8">
        <f>N7+B8/CleElumSpringChinook!$D$4</f>
        <v>2.0000000000000001E-4</v>
      </c>
      <c r="O8">
        <f>O7+C8/CleElumSpringChinook!$D$5</f>
        <v>0</v>
      </c>
      <c r="P8">
        <f>P7+D8/CleElumSpringChinook!$D$12</f>
        <v>3.400453393785838E-3</v>
      </c>
      <c r="Q8">
        <f>Q7+E8/CleElumSpringChinook!$D$12</f>
        <v>0</v>
      </c>
      <c r="R8">
        <f>R7+F8/CleElumSpringChinook!$D$12</f>
        <v>0</v>
      </c>
      <c r="S8">
        <f>S7+G8/CleElumSpringChinook!$D$12</f>
        <v>0</v>
      </c>
      <c r="T8">
        <f>T7+H8/CleElumSpringChinook!$D$12</f>
        <v>0</v>
      </c>
      <c r="U8">
        <f>U7+I8/CleElumSpringChinook!$D$12</f>
        <v>0</v>
      </c>
      <c r="V8">
        <f t="shared" si="6"/>
        <v>0</v>
      </c>
      <c r="W8">
        <f>W7+J8/CleElumSpringChinook!$D$12</f>
        <v>0</v>
      </c>
    </row>
    <row r="9" spans="1:23">
      <c r="A9" s="10">
        <v>46075</v>
      </c>
      <c r="D9">
        <v>158</v>
      </c>
      <c r="M9" s="10">
        <f t="shared" si="7"/>
        <v>46075</v>
      </c>
      <c r="N9">
        <f>N8+B9/CleElumSpringChinook!$D$4</f>
        <v>2.0000000000000001E-4</v>
      </c>
      <c r="O9">
        <f>O8+C9/CleElumSpringChinook!$D$5</f>
        <v>0</v>
      </c>
      <c r="P9">
        <f>P8+D9/CleElumSpringChinook!$D$12</f>
        <v>6.912032715473174E-3</v>
      </c>
      <c r="Q9">
        <f>Q8+E9/CleElumSpringChinook!$D$12</f>
        <v>0</v>
      </c>
      <c r="R9">
        <f>R8+F9/CleElumSpringChinook!$D$12</f>
        <v>0</v>
      </c>
      <c r="S9">
        <f>S8+G9/CleElumSpringChinook!$D$12</f>
        <v>0</v>
      </c>
      <c r="T9">
        <f>T8+H9/CleElumSpringChinook!$D$12</f>
        <v>0</v>
      </c>
      <c r="U9">
        <f>U8+I9/CleElumSpringChinook!$D$12</f>
        <v>0</v>
      </c>
      <c r="V9">
        <f t="shared" si="6"/>
        <v>0</v>
      </c>
      <c r="W9">
        <f>W8+J9/CleElumSpringChinook!$D$12</f>
        <v>0</v>
      </c>
    </row>
    <row r="10" spans="1:23">
      <c r="A10" s="10">
        <v>46076</v>
      </c>
      <c r="D10">
        <v>10</v>
      </c>
      <c r="E10">
        <v>14</v>
      </c>
      <c r="M10" s="10">
        <f t="shared" si="7"/>
        <v>46076</v>
      </c>
      <c r="N10">
        <f>N9+B10/CleElumSpringChinook!$D$4</f>
        <v>2.0000000000000001E-4</v>
      </c>
      <c r="O10">
        <f>O9+C10/CleElumSpringChinook!$D$5</f>
        <v>0</v>
      </c>
      <c r="P10">
        <f>P9+D10/CleElumSpringChinook!$D$12</f>
        <v>7.1342845712761699E-3</v>
      </c>
      <c r="Q10">
        <f>Q9+E10/CleElumSpringChinook!$D$12</f>
        <v>3.1115259812419436E-4</v>
      </c>
      <c r="R10">
        <f>R9+F10/CleElumSpringChinook!$D$12</f>
        <v>0</v>
      </c>
      <c r="S10">
        <f>S9+G10/CleElumSpringChinook!$D$12</f>
        <v>0</v>
      </c>
      <c r="T10">
        <f>T9+H10/CleElumSpringChinook!$D$12</f>
        <v>0</v>
      </c>
      <c r="U10">
        <f>U9+I10/CleElumSpringChinook!$D$12</f>
        <v>0</v>
      </c>
      <c r="V10">
        <f t="shared" si="6"/>
        <v>0</v>
      </c>
      <c r="W10">
        <f>W9+J10/CleElumSpringChinook!$D$12</f>
        <v>0</v>
      </c>
    </row>
    <row r="11" spans="1:23">
      <c r="A11" s="10">
        <v>46077</v>
      </c>
      <c r="D11">
        <v>15</v>
      </c>
      <c r="E11">
        <v>19</v>
      </c>
      <c r="M11" s="10">
        <f t="shared" si="7"/>
        <v>46077</v>
      </c>
      <c r="N11">
        <f>N10+B11/CleElumSpringChinook!$D$4</f>
        <v>2.0000000000000001E-4</v>
      </c>
      <c r="O11">
        <f>O10+C11/CleElumSpringChinook!$D$5</f>
        <v>0</v>
      </c>
      <c r="P11">
        <f>P10+D11/CleElumSpringChinook!$D$12</f>
        <v>7.4676623549806637E-3</v>
      </c>
      <c r="Q11">
        <f>Q10+E11/CleElumSpringChinook!$D$12</f>
        <v>7.3343112414988665E-4</v>
      </c>
      <c r="R11">
        <f>R10+F11/CleElumSpringChinook!$D$12</f>
        <v>0</v>
      </c>
      <c r="S11">
        <f>S10+G11/CleElumSpringChinook!$D$12</f>
        <v>0</v>
      </c>
      <c r="T11">
        <f>T10+H11/CleElumSpringChinook!$D$12</f>
        <v>0</v>
      </c>
      <c r="U11">
        <f>U10+I11/CleElumSpringChinook!$D$12</f>
        <v>0</v>
      </c>
      <c r="V11">
        <f t="shared" si="6"/>
        <v>0</v>
      </c>
      <c r="W11">
        <f>W10+J11/CleElumSpringChinook!$D$12</f>
        <v>0</v>
      </c>
    </row>
    <row r="12" spans="1:23">
      <c r="A12" s="10">
        <v>46078</v>
      </c>
      <c r="D12">
        <v>3</v>
      </c>
      <c r="E12">
        <v>10</v>
      </c>
      <c r="M12" s="10">
        <f t="shared" si="7"/>
        <v>46078</v>
      </c>
      <c r="N12">
        <f>N11+B12/CleElumSpringChinook!$D$4</f>
        <v>2.0000000000000001E-4</v>
      </c>
      <c r="O12">
        <f>O11+C12/CleElumSpringChinook!$D$5</f>
        <v>0</v>
      </c>
      <c r="P12">
        <f>P11+D12/CleElumSpringChinook!$D$12</f>
        <v>7.5343379117215623E-3</v>
      </c>
      <c r="Q12">
        <f>Q11+E12/CleElumSpringChinook!$D$12</f>
        <v>9.5568297995288264E-4</v>
      </c>
      <c r="R12">
        <f>R11+F12/CleElumSpringChinook!$D$12</f>
        <v>0</v>
      </c>
      <c r="S12">
        <f>S11+G12/CleElumSpringChinook!$D$12</f>
        <v>0</v>
      </c>
      <c r="T12">
        <f>T11+H12/CleElumSpringChinook!$D$12</f>
        <v>0</v>
      </c>
      <c r="U12">
        <f>U11+I12/CleElumSpringChinook!$D$12</f>
        <v>0</v>
      </c>
      <c r="V12">
        <f t="shared" si="6"/>
        <v>0</v>
      </c>
      <c r="W12">
        <f>W11+J12/CleElumSpringChinook!$D$12</f>
        <v>0</v>
      </c>
    </row>
    <row r="13" spans="1:23">
      <c r="A13" s="10">
        <v>46079</v>
      </c>
      <c r="D13">
        <v>3</v>
      </c>
      <c r="E13">
        <v>13</v>
      </c>
      <c r="M13" s="10">
        <f t="shared" si="7"/>
        <v>46079</v>
      </c>
      <c r="N13">
        <f>N12+B13/CleElumSpringChinook!$D$4</f>
        <v>2.0000000000000001E-4</v>
      </c>
      <c r="O13">
        <f>O12+C13/CleElumSpringChinook!$D$5</f>
        <v>0</v>
      </c>
      <c r="P13">
        <f>P12+D13/CleElumSpringChinook!$D$12</f>
        <v>7.6010134684624609E-3</v>
      </c>
      <c r="Q13">
        <f>Q12+E13/CleElumSpringChinook!$D$12</f>
        <v>1.2446103924967774E-3</v>
      </c>
      <c r="R13">
        <f>R12+F13/CleElumSpringChinook!$D$12</f>
        <v>0</v>
      </c>
      <c r="S13">
        <f>S12+G13/CleElumSpringChinook!$D$12</f>
        <v>0</v>
      </c>
      <c r="T13">
        <f>T12+H13/CleElumSpringChinook!$D$12</f>
        <v>0</v>
      </c>
      <c r="U13">
        <f>U12+I13/CleElumSpringChinook!$D$12</f>
        <v>0</v>
      </c>
      <c r="V13">
        <f t="shared" si="6"/>
        <v>0</v>
      </c>
      <c r="W13">
        <f>W12+J13/CleElumSpringChinook!$D$12</f>
        <v>0</v>
      </c>
    </row>
    <row r="14" spans="1:23">
      <c r="A14" s="10">
        <v>46080</v>
      </c>
      <c r="D14">
        <v>2</v>
      </c>
      <c r="E14">
        <v>12</v>
      </c>
      <c r="M14" s="10">
        <f t="shared" si="7"/>
        <v>46080</v>
      </c>
      <c r="N14">
        <f>N13+B14/CleElumSpringChinook!$D$4</f>
        <v>2.0000000000000001E-4</v>
      </c>
      <c r="O14">
        <f>O13+C14/CleElumSpringChinook!$D$5</f>
        <v>0</v>
      </c>
      <c r="P14">
        <f>P13+D14/CleElumSpringChinook!$D$12</f>
        <v>7.6454638396230602E-3</v>
      </c>
      <c r="Q14">
        <f>Q13+E14/CleElumSpringChinook!$D$12</f>
        <v>1.5113126194603727E-3</v>
      </c>
      <c r="R14">
        <f>R13+F14/CleElumSpringChinook!$D$12</f>
        <v>0</v>
      </c>
      <c r="S14">
        <f>S13+G14/CleElumSpringChinook!$D$12</f>
        <v>0</v>
      </c>
      <c r="T14">
        <f>T13+H14/CleElumSpringChinook!$D$12</f>
        <v>0</v>
      </c>
      <c r="U14">
        <f>U13+I14/CleElumSpringChinook!$D$12</f>
        <v>0</v>
      </c>
      <c r="V14">
        <f t="shared" si="6"/>
        <v>0</v>
      </c>
      <c r="W14">
        <f>W13+J14/CleElumSpringChinook!$D$12</f>
        <v>0</v>
      </c>
    </row>
    <row r="15" spans="1:23">
      <c r="A15" s="10">
        <v>46081</v>
      </c>
      <c r="D15">
        <v>2</v>
      </c>
      <c r="E15">
        <v>14</v>
      </c>
      <c r="M15" s="10">
        <f t="shared" si="7"/>
        <v>46081</v>
      </c>
      <c r="N15">
        <f>N14+B15/CleElumSpringChinook!$D$4</f>
        <v>2.0000000000000001E-4</v>
      </c>
      <c r="O15">
        <f>O14+C15/CleElumSpringChinook!$D$5</f>
        <v>0</v>
      </c>
      <c r="P15">
        <f>P14+D15/CleElumSpringChinook!$D$12</f>
        <v>7.6899142107836596E-3</v>
      </c>
      <c r="Q15">
        <f>Q14+E15/CleElumSpringChinook!$D$12</f>
        <v>1.822465217584567E-3</v>
      </c>
      <c r="R15">
        <f>R14+F15/CleElumSpringChinook!$D$12</f>
        <v>0</v>
      </c>
      <c r="S15">
        <f>S14+G15/CleElumSpringChinook!$D$12</f>
        <v>0</v>
      </c>
      <c r="T15">
        <f>T14+H15/CleElumSpringChinook!$D$12</f>
        <v>0</v>
      </c>
      <c r="U15">
        <f>U14+I15/CleElumSpringChinook!$D$12</f>
        <v>0</v>
      </c>
      <c r="V15">
        <f t="shared" si="6"/>
        <v>0</v>
      </c>
      <c r="W15">
        <f>W14+J15/CleElumSpringChinook!$D$12</f>
        <v>0</v>
      </c>
    </row>
    <row r="16" spans="1:23">
      <c r="A16" s="10">
        <v>46082</v>
      </c>
      <c r="D16">
        <v>2</v>
      </c>
      <c r="E16">
        <v>2</v>
      </c>
      <c r="M16" s="10">
        <f t="shared" si="7"/>
        <v>46082</v>
      </c>
      <c r="N16">
        <f>N15+B16/CleElumSpringChinook!$D$4</f>
        <v>2.0000000000000001E-4</v>
      </c>
      <c r="O16">
        <f>O15+C16/CleElumSpringChinook!$D$5</f>
        <v>0</v>
      </c>
      <c r="P16">
        <f>P15+D16/CleElumSpringChinook!$D$12</f>
        <v>7.7343645819442589E-3</v>
      </c>
      <c r="Q16">
        <f>Q15+E16/CleElumSpringChinook!$D$12</f>
        <v>1.8669155887451661E-3</v>
      </c>
      <c r="R16">
        <f>R15+F16/CleElumSpringChinook!$D$12</f>
        <v>0</v>
      </c>
      <c r="S16">
        <f>S15+G16/CleElumSpringChinook!$D$12</f>
        <v>0</v>
      </c>
      <c r="T16">
        <f>T15+H16/CleElumSpringChinook!$D$12</f>
        <v>0</v>
      </c>
      <c r="U16">
        <f>U15+I16/CleElumSpringChinook!$D$12</f>
        <v>0</v>
      </c>
      <c r="V16">
        <f t="shared" si="6"/>
        <v>0</v>
      </c>
      <c r="W16">
        <f>W15+J16/CleElumSpringChinook!$D$12</f>
        <v>0</v>
      </c>
    </row>
    <row r="17" spans="1:23">
      <c r="A17" s="10">
        <v>46083</v>
      </c>
      <c r="B17">
        <v>417</v>
      </c>
      <c r="C17">
        <v>1324</v>
      </c>
      <c r="D17">
        <v>5</v>
      </c>
      <c r="E17">
        <v>6</v>
      </c>
      <c r="M17" s="10">
        <f t="shared" si="7"/>
        <v>46083</v>
      </c>
      <c r="N17">
        <f>N16+B17/CleElumSpringChinook!$D$4</f>
        <v>2.7999999999999997E-2</v>
      </c>
      <c r="O17">
        <f>O16+C17/CleElumSpringChinook!$D$5</f>
        <v>0.22066666666666668</v>
      </c>
      <c r="P17">
        <f>P16+D17/CleElumSpringChinook!$D$12</f>
        <v>7.8454905098457577E-3</v>
      </c>
      <c r="Q17">
        <f>Q16+E17/CleElumSpringChinook!$D$12</f>
        <v>2.0002667022269638E-3</v>
      </c>
      <c r="R17">
        <f>R16+F17/CleElumSpringChinook!$D$12</f>
        <v>0</v>
      </c>
      <c r="S17">
        <f>S16+G17/CleElumSpringChinook!$D$12</f>
        <v>0</v>
      </c>
      <c r="T17">
        <f>T16+H17/CleElumSpringChinook!$D$12</f>
        <v>0</v>
      </c>
      <c r="U17">
        <f>U16+I17/CleElumSpringChinook!$D$12</f>
        <v>0</v>
      </c>
      <c r="V17">
        <f t="shared" si="6"/>
        <v>0</v>
      </c>
      <c r="W17">
        <f>W16+J17/CleElumSpringChinook!$D$12</f>
        <v>0</v>
      </c>
    </row>
    <row r="18" spans="1:23">
      <c r="A18" s="10">
        <v>46084</v>
      </c>
      <c r="B18">
        <v>223</v>
      </c>
      <c r="C18">
        <v>432</v>
      </c>
      <c r="D18">
        <v>4</v>
      </c>
      <c r="E18">
        <v>2</v>
      </c>
      <c r="M18" s="10">
        <f t="shared" si="7"/>
        <v>46084</v>
      </c>
      <c r="N18">
        <f>N17+B18/CleElumSpringChinook!$D$4</f>
        <v>4.2866666666666664E-2</v>
      </c>
      <c r="O18">
        <f>O17+C18/CleElumSpringChinook!$D$5</f>
        <v>0.29266666666666669</v>
      </c>
      <c r="P18">
        <f>P17+D18/CleElumSpringChinook!$D$12</f>
        <v>7.9343912521669564E-3</v>
      </c>
      <c r="Q18">
        <f>Q17+E18/CleElumSpringChinook!$D$12</f>
        <v>2.0447170733875631E-3</v>
      </c>
      <c r="R18">
        <f>R17+F18/CleElumSpringChinook!$D$12</f>
        <v>0</v>
      </c>
      <c r="S18">
        <f>S17+G18/CleElumSpringChinook!$D$12</f>
        <v>0</v>
      </c>
      <c r="T18">
        <f>T17+H18/CleElumSpringChinook!$D$12</f>
        <v>0</v>
      </c>
      <c r="U18">
        <f>U17+I18/CleElumSpringChinook!$D$12</f>
        <v>0</v>
      </c>
      <c r="V18">
        <f t="shared" si="6"/>
        <v>0</v>
      </c>
      <c r="W18">
        <f>W17+J18/CleElumSpringChinook!$D$12</f>
        <v>0</v>
      </c>
    </row>
    <row r="19" spans="1:23">
      <c r="A19" s="10">
        <v>46085</v>
      </c>
      <c r="B19">
        <v>46</v>
      </c>
      <c r="C19">
        <v>124</v>
      </c>
      <c r="D19">
        <v>28</v>
      </c>
      <c r="E19">
        <v>3</v>
      </c>
      <c r="M19" s="10">
        <f t="shared" si="7"/>
        <v>46085</v>
      </c>
      <c r="N19">
        <f>N18+B19/CleElumSpringChinook!$D$4</f>
        <v>4.5933333333333333E-2</v>
      </c>
      <c r="O19">
        <f>O18+C19/CleElumSpringChinook!$D$5</f>
        <v>0.31333333333333335</v>
      </c>
      <c r="P19">
        <f>P18+D19/CleElumSpringChinook!$D$12</f>
        <v>8.5566964484153456E-3</v>
      </c>
      <c r="Q19">
        <f>Q18+E19/CleElumSpringChinook!$D$12</f>
        <v>2.1113926301284617E-3</v>
      </c>
      <c r="R19">
        <f>R18+F19/CleElumSpringChinook!$D$12</f>
        <v>0</v>
      </c>
      <c r="S19">
        <f>S18+G19/CleElumSpringChinook!$D$12</f>
        <v>0</v>
      </c>
      <c r="T19">
        <f>T18+H19/CleElumSpringChinook!$D$12</f>
        <v>0</v>
      </c>
      <c r="U19">
        <f>U18+I19/CleElumSpringChinook!$D$12</f>
        <v>0</v>
      </c>
      <c r="V19">
        <f t="shared" si="6"/>
        <v>0</v>
      </c>
      <c r="W19">
        <f>W18+J19/CleElumSpringChinook!$D$12</f>
        <v>0</v>
      </c>
    </row>
    <row r="20" spans="1:23">
      <c r="A20" s="10">
        <v>46086</v>
      </c>
      <c r="B20">
        <v>92</v>
      </c>
      <c r="C20">
        <v>42</v>
      </c>
      <c r="D20">
        <v>15</v>
      </c>
      <c r="E20">
        <v>1</v>
      </c>
      <c r="M20" s="10">
        <f t="shared" si="7"/>
        <v>46086</v>
      </c>
      <c r="N20">
        <f>N19+B20/CleElumSpringChinook!$D$4</f>
        <v>5.2066666666666664E-2</v>
      </c>
      <c r="O20">
        <f>O19+C20/CleElumSpringChinook!$D$5</f>
        <v>0.32033333333333336</v>
      </c>
      <c r="P20">
        <f>P19+D20/CleElumSpringChinook!$D$12</f>
        <v>8.8900742321198403E-3</v>
      </c>
      <c r="Q20">
        <f>Q19+E20/CleElumSpringChinook!$D$12</f>
        <v>2.1336178157087614E-3</v>
      </c>
      <c r="R20">
        <f>R19+F20/CleElumSpringChinook!$D$12</f>
        <v>0</v>
      </c>
      <c r="S20">
        <f>S19+G20/CleElumSpringChinook!$D$12</f>
        <v>0</v>
      </c>
      <c r="T20">
        <f>T19+H20/CleElumSpringChinook!$D$12</f>
        <v>0</v>
      </c>
      <c r="U20">
        <f>U19+I20/CleElumSpringChinook!$D$12</f>
        <v>0</v>
      </c>
      <c r="V20">
        <f t="shared" si="6"/>
        <v>0</v>
      </c>
      <c r="W20">
        <f>W19+J20/CleElumSpringChinook!$D$12</f>
        <v>0</v>
      </c>
    </row>
    <row r="21" spans="1:23">
      <c r="A21" s="10">
        <v>46087</v>
      </c>
      <c r="B21">
        <v>577</v>
      </c>
      <c r="C21">
        <v>250</v>
      </c>
      <c r="D21">
        <v>13</v>
      </c>
      <c r="E21">
        <v>3</v>
      </c>
      <c r="M21" s="10">
        <f t="shared" si="7"/>
        <v>46087</v>
      </c>
      <c r="N21">
        <f>N20+B21/CleElumSpringChinook!$D$4</f>
        <v>9.0533333333333327E-2</v>
      </c>
      <c r="O21">
        <f>O20+C21/CleElumSpringChinook!$D$5</f>
        <v>0.36200000000000004</v>
      </c>
      <c r="P21">
        <f>P20+D21/CleElumSpringChinook!$D$12</f>
        <v>9.1790016446637347E-3</v>
      </c>
      <c r="Q21">
        <f>Q20+E21/CleElumSpringChinook!$D$12</f>
        <v>2.20029337244966E-3</v>
      </c>
      <c r="R21">
        <f>R20+F21/CleElumSpringChinook!$D$12</f>
        <v>0</v>
      </c>
      <c r="S21">
        <f>S20+G21/CleElumSpringChinook!$D$12</f>
        <v>0</v>
      </c>
      <c r="T21">
        <f>T20+H21/CleElumSpringChinook!$D$12</f>
        <v>0</v>
      </c>
      <c r="U21">
        <f>U20+I21/CleElumSpringChinook!$D$12</f>
        <v>0</v>
      </c>
      <c r="V21">
        <f t="shared" si="6"/>
        <v>0</v>
      </c>
      <c r="W21">
        <f>W20+J21/CleElumSpringChinook!$D$12</f>
        <v>0</v>
      </c>
    </row>
    <row r="22" spans="1:23">
      <c r="A22" s="10">
        <v>46088</v>
      </c>
      <c r="B22">
        <v>203</v>
      </c>
      <c r="C22">
        <v>75</v>
      </c>
      <c r="D22">
        <v>59</v>
      </c>
      <c r="E22">
        <v>7</v>
      </c>
      <c r="M22" s="10">
        <f t="shared" si="7"/>
        <v>46088</v>
      </c>
      <c r="N22">
        <f>N21+B22/CleElumSpringChinook!$D$4</f>
        <v>0.10406666666666665</v>
      </c>
      <c r="O22">
        <f>O21+C22/CleElumSpringChinook!$D$5</f>
        <v>0.37450000000000006</v>
      </c>
      <c r="P22">
        <f>P21+D22/CleElumSpringChinook!$D$12</f>
        <v>1.0490287593901412E-2</v>
      </c>
      <c r="Q22">
        <f>Q21+E22/CleElumSpringChinook!$D$12</f>
        <v>2.3558696715117572E-3</v>
      </c>
      <c r="R22">
        <f>R21+F22/CleElumSpringChinook!$D$12</f>
        <v>0</v>
      </c>
      <c r="S22">
        <f>S21+G22/CleElumSpringChinook!$D$12</f>
        <v>0</v>
      </c>
      <c r="T22">
        <f>T21+H22/CleElumSpringChinook!$D$12</f>
        <v>0</v>
      </c>
      <c r="U22">
        <f>U21+I22/CleElumSpringChinook!$D$12</f>
        <v>0</v>
      </c>
      <c r="V22">
        <f t="shared" si="6"/>
        <v>0</v>
      </c>
      <c r="W22">
        <f>W21+J22/CleElumSpringChinook!$D$12</f>
        <v>0</v>
      </c>
    </row>
    <row r="23" spans="1:23">
      <c r="A23" s="10">
        <v>46089</v>
      </c>
      <c r="B23">
        <v>88</v>
      </c>
      <c r="C23">
        <v>314</v>
      </c>
      <c r="D23">
        <v>44</v>
      </c>
      <c r="E23">
        <v>5</v>
      </c>
      <c r="M23" s="10">
        <f t="shared" si="7"/>
        <v>46089</v>
      </c>
      <c r="N23">
        <f>N22+B23/CleElumSpringChinook!$D$4</f>
        <v>0.10993333333333333</v>
      </c>
      <c r="O23">
        <f>O22+C23/CleElumSpringChinook!$D$5</f>
        <v>0.4268333333333334</v>
      </c>
      <c r="P23">
        <f>P22+D23/CleElumSpringChinook!$D$12</f>
        <v>1.1468195759434594E-2</v>
      </c>
      <c r="Q23">
        <f>Q22+E23/CleElumSpringChinook!$D$12</f>
        <v>2.4669955994132552E-3</v>
      </c>
      <c r="R23">
        <f>R22+F23/CleElumSpringChinook!$D$12</f>
        <v>0</v>
      </c>
      <c r="S23">
        <f>S22+G23/CleElumSpringChinook!$D$12</f>
        <v>0</v>
      </c>
      <c r="T23">
        <f>T22+H23/CleElumSpringChinook!$D$12</f>
        <v>0</v>
      </c>
      <c r="U23">
        <f>U22+I23/CleElumSpringChinook!$D$12</f>
        <v>0</v>
      </c>
      <c r="V23">
        <f t="shared" si="6"/>
        <v>0</v>
      </c>
      <c r="W23">
        <f>W22+J23/CleElumSpringChinook!$D$12</f>
        <v>0</v>
      </c>
    </row>
    <row r="24" spans="1:23">
      <c r="A24" s="10">
        <v>46090</v>
      </c>
      <c r="B24">
        <v>199</v>
      </c>
      <c r="C24">
        <v>334</v>
      </c>
      <c r="D24">
        <v>110</v>
      </c>
      <c r="E24">
        <v>5</v>
      </c>
      <c r="M24" s="10">
        <f t="shared" si="7"/>
        <v>46090</v>
      </c>
      <c r="N24">
        <f>N23+B24/CleElumSpringChinook!$D$4</f>
        <v>0.12319999999999999</v>
      </c>
      <c r="O24">
        <f>O23+C24/CleElumSpringChinook!$D$5</f>
        <v>0.48250000000000004</v>
      </c>
      <c r="P24">
        <f>P23+D24/CleElumSpringChinook!$D$12</f>
        <v>1.3912966173267548E-2</v>
      </c>
      <c r="Q24">
        <f>Q23+E24/CleElumSpringChinook!$D$12</f>
        <v>2.5781215273147531E-3</v>
      </c>
      <c r="R24">
        <f>R23+F24/CleElumSpringChinook!$D$12</f>
        <v>0</v>
      </c>
      <c r="S24">
        <f>S23+G24/CleElumSpringChinook!$D$12</f>
        <v>0</v>
      </c>
      <c r="T24">
        <f>T23+H24/CleElumSpringChinook!$D$12</f>
        <v>0</v>
      </c>
      <c r="U24">
        <f>U23+I24/CleElumSpringChinook!$D$12</f>
        <v>0</v>
      </c>
      <c r="V24">
        <f t="shared" si="6"/>
        <v>0</v>
      </c>
      <c r="W24">
        <f>W23+J24/CleElumSpringChinook!$D$12</f>
        <v>0</v>
      </c>
    </row>
    <row r="25" spans="1:23">
      <c r="A25" s="10">
        <v>46091</v>
      </c>
      <c r="B25">
        <v>70</v>
      </c>
      <c r="C25">
        <v>350</v>
      </c>
      <c r="D25">
        <v>326</v>
      </c>
      <c r="E25">
        <v>13</v>
      </c>
      <c r="M25" s="10">
        <f t="shared" si="7"/>
        <v>46091</v>
      </c>
      <c r="N25">
        <f>N24+B25/CleElumSpringChinook!$D$4</f>
        <v>0.12786666666666666</v>
      </c>
      <c r="O25">
        <f>O24+C25/CleElumSpringChinook!$D$5</f>
        <v>0.54083333333333339</v>
      </c>
      <c r="P25">
        <f>P24+D25/CleElumSpringChinook!$D$12</f>
        <v>2.1158376672445217E-2</v>
      </c>
      <c r="Q25">
        <f>Q24+E25/CleElumSpringChinook!$D$12</f>
        <v>2.867048939858648E-3</v>
      </c>
      <c r="R25">
        <f>R24+F25/CleElumSpringChinook!$D$12</f>
        <v>0</v>
      </c>
      <c r="S25">
        <f>S24+G25/CleElumSpringChinook!$D$12</f>
        <v>0</v>
      </c>
      <c r="T25">
        <f>T24+H25/CleElumSpringChinook!$D$12</f>
        <v>0</v>
      </c>
      <c r="U25">
        <f>U24+I25/CleElumSpringChinook!$D$12</f>
        <v>0</v>
      </c>
      <c r="V25">
        <f t="shared" si="6"/>
        <v>0</v>
      </c>
      <c r="W25">
        <f>W24+J25/CleElumSpringChinook!$D$12</f>
        <v>0</v>
      </c>
    </row>
    <row r="26" spans="1:23">
      <c r="A26" s="10">
        <v>46092</v>
      </c>
      <c r="B26">
        <v>7</v>
      </c>
      <c r="C26">
        <v>25</v>
      </c>
      <c r="D26">
        <v>131</v>
      </c>
      <c r="E26">
        <v>19</v>
      </c>
      <c r="M26" s="10">
        <f t="shared" si="7"/>
        <v>46092</v>
      </c>
      <c r="N26">
        <f>N25+B26/CleElumSpringChinook!$D$4</f>
        <v>0.12833333333333333</v>
      </c>
      <c r="O26">
        <f>O25+C26/CleElumSpringChinook!$D$5</f>
        <v>0.54500000000000004</v>
      </c>
      <c r="P26">
        <f>P25+D26/CleElumSpringChinook!$D$12</f>
        <v>2.4069875983464464E-2</v>
      </c>
      <c r="Q26">
        <f>Q25+E26/CleElumSpringChinook!$D$12</f>
        <v>3.2893274658843405E-3</v>
      </c>
      <c r="R26">
        <f>R25+F26/CleElumSpringChinook!$D$12</f>
        <v>0</v>
      </c>
      <c r="S26">
        <f>S25+G26/CleElumSpringChinook!$D$12</f>
        <v>0</v>
      </c>
      <c r="T26">
        <f>T25+H26/CleElumSpringChinook!$D$12</f>
        <v>0</v>
      </c>
      <c r="U26">
        <f>U25+I26/CleElumSpringChinook!$D$12</f>
        <v>0</v>
      </c>
      <c r="V26">
        <f t="shared" si="6"/>
        <v>0</v>
      </c>
      <c r="W26">
        <f>W25+J26/CleElumSpringChinook!$D$12</f>
        <v>0</v>
      </c>
    </row>
    <row r="27" spans="1:23">
      <c r="A27" s="10">
        <v>46093</v>
      </c>
      <c r="B27">
        <v>11</v>
      </c>
      <c r="C27">
        <v>92</v>
      </c>
      <c r="D27">
        <v>58</v>
      </c>
      <c r="E27">
        <v>55</v>
      </c>
      <c r="M27" s="10">
        <f t="shared" si="7"/>
        <v>46093</v>
      </c>
      <c r="N27">
        <f>N26+B27/CleElumSpringChinook!$D$4</f>
        <v>0.12906666666666666</v>
      </c>
      <c r="O27">
        <f>O26+C27/CleElumSpringChinook!$D$5</f>
        <v>0.56033333333333335</v>
      </c>
      <c r="P27">
        <f>P26+D27/CleElumSpringChinook!$D$12</f>
        <v>2.5358936747121839E-2</v>
      </c>
      <c r="Q27">
        <f>Q26+E27/CleElumSpringChinook!$D$12</f>
        <v>4.5117126728008178E-3</v>
      </c>
      <c r="R27">
        <f>R26+F27/CleElumSpringChinook!$D$12</f>
        <v>0</v>
      </c>
      <c r="S27">
        <f>S26+G27/CleElumSpringChinook!$D$12</f>
        <v>0</v>
      </c>
      <c r="T27">
        <f>T26+H27/CleElumSpringChinook!$D$12</f>
        <v>0</v>
      </c>
      <c r="U27">
        <f>U26+I27/CleElumSpringChinook!$D$12</f>
        <v>0</v>
      </c>
      <c r="V27">
        <f t="shared" si="6"/>
        <v>0</v>
      </c>
      <c r="W27">
        <f>W26+J27/CleElumSpringChinook!$D$12</f>
        <v>0</v>
      </c>
    </row>
    <row r="28" spans="1:23">
      <c r="A28" s="10">
        <v>46094</v>
      </c>
      <c r="B28">
        <v>31</v>
      </c>
      <c r="C28">
        <v>4</v>
      </c>
      <c r="D28">
        <v>55</v>
      </c>
      <c r="E28">
        <v>47</v>
      </c>
      <c r="M28" s="10">
        <f t="shared" si="7"/>
        <v>46094</v>
      </c>
      <c r="N28">
        <f>N27+B28/CleElumSpringChinook!$D$4</f>
        <v>0.13113333333333332</v>
      </c>
      <c r="O28">
        <f>O27+C28/CleElumSpringChinook!$D$5</f>
        <v>0.56100000000000005</v>
      </c>
      <c r="P28">
        <f>P27+D28/CleElumSpringChinook!$D$12</f>
        <v>2.6581321954038315E-2</v>
      </c>
      <c r="Q28">
        <f>Q27+E28/CleElumSpringChinook!$D$12</f>
        <v>5.5562963950748986E-3</v>
      </c>
      <c r="R28">
        <f>R27+F28/CleElumSpringChinook!$D$12</f>
        <v>0</v>
      </c>
      <c r="S28">
        <f>S27+G28/CleElumSpringChinook!$D$12</f>
        <v>0</v>
      </c>
      <c r="T28">
        <f>T27+H28/CleElumSpringChinook!$D$12</f>
        <v>0</v>
      </c>
      <c r="U28">
        <f>U27+I28/CleElumSpringChinook!$D$12</f>
        <v>0</v>
      </c>
      <c r="V28">
        <f t="shared" si="6"/>
        <v>0</v>
      </c>
      <c r="W28">
        <f>W27+J28/CleElumSpringChinook!$D$12</f>
        <v>0</v>
      </c>
    </row>
    <row r="29" spans="1:23">
      <c r="A29" s="10">
        <v>46095</v>
      </c>
      <c r="B29">
        <v>14</v>
      </c>
      <c r="C29">
        <v>77</v>
      </c>
      <c r="D29">
        <v>25</v>
      </c>
      <c r="E29">
        <v>27</v>
      </c>
      <c r="M29" s="10">
        <f t="shared" si="7"/>
        <v>46095</v>
      </c>
      <c r="N29">
        <f>N28+B29/CleElumSpringChinook!$D$4</f>
        <v>0.13206666666666667</v>
      </c>
      <c r="O29">
        <f>O28+C29/CleElumSpringChinook!$D$5</f>
        <v>0.57383333333333342</v>
      </c>
      <c r="P29">
        <f>P28+D29/CleElumSpringChinook!$D$12</f>
        <v>2.7136951593545806E-2</v>
      </c>
      <c r="Q29">
        <f>Q28+E29/CleElumSpringChinook!$D$12</f>
        <v>6.1563764057429877E-3</v>
      </c>
      <c r="R29">
        <f>R28+F29/CleElumSpringChinook!$D$12</f>
        <v>0</v>
      </c>
      <c r="S29">
        <f>S28+G29/CleElumSpringChinook!$D$12</f>
        <v>0</v>
      </c>
      <c r="T29">
        <f>T28+H29/CleElumSpringChinook!$D$12</f>
        <v>0</v>
      </c>
      <c r="U29">
        <f>U28+I29/CleElumSpringChinook!$D$12</f>
        <v>0</v>
      </c>
      <c r="V29">
        <f t="shared" si="6"/>
        <v>0</v>
      </c>
      <c r="W29">
        <f>W28+J29/CleElumSpringChinook!$D$12</f>
        <v>0</v>
      </c>
    </row>
    <row r="30" spans="1:23">
      <c r="A30" s="10">
        <v>46096</v>
      </c>
      <c r="B30">
        <v>3</v>
      </c>
      <c r="C30">
        <v>782</v>
      </c>
      <c r="D30">
        <v>37</v>
      </c>
      <c r="E30">
        <v>10</v>
      </c>
      <c r="M30" s="10">
        <f t="shared" si="7"/>
        <v>46096</v>
      </c>
      <c r="N30">
        <f>N29+B30/CleElumSpringChinook!$D$4</f>
        <v>0.13226666666666667</v>
      </c>
      <c r="O30">
        <f>O29+C30/CleElumSpringChinook!$D$5</f>
        <v>0.70416666666666672</v>
      </c>
      <c r="P30">
        <f>P29+D30/CleElumSpringChinook!$D$12</f>
        <v>2.7959283460016891E-2</v>
      </c>
      <c r="Q30">
        <f>Q29+E30/CleElumSpringChinook!$D$12</f>
        <v>6.3786282615459836E-3</v>
      </c>
      <c r="R30">
        <f>R29+F30/CleElumSpringChinook!$D$12</f>
        <v>0</v>
      </c>
      <c r="S30">
        <f>S29+G30/CleElumSpringChinook!$D$12</f>
        <v>0</v>
      </c>
      <c r="T30">
        <f>T29+H30/CleElumSpringChinook!$D$12</f>
        <v>0</v>
      </c>
      <c r="U30">
        <f>U29+I30/CleElumSpringChinook!$D$12</f>
        <v>0</v>
      </c>
      <c r="V30">
        <f t="shared" si="6"/>
        <v>0</v>
      </c>
      <c r="W30">
        <f>W29+J30/CleElumSpringChinook!$D$12</f>
        <v>0</v>
      </c>
    </row>
    <row r="31" spans="1:23">
      <c r="A31" s="10">
        <v>46097</v>
      </c>
      <c r="B31">
        <v>17</v>
      </c>
      <c r="C31">
        <v>1504</v>
      </c>
      <c r="D31">
        <v>31</v>
      </c>
      <c r="E31">
        <v>5</v>
      </c>
      <c r="M31" s="10">
        <f t="shared" si="7"/>
        <v>46097</v>
      </c>
      <c r="N31">
        <f>N30+B31/CleElumSpringChinook!$D$4</f>
        <v>0.13340000000000002</v>
      </c>
      <c r="O31">
        <f>O30+C31/CleElumSpringChinook!$D$5</f>
        <v>0.95483333333333342</v>
      </c>
      <c r="P31">
        <f>P30+D31/CleElumSpringChinook!$D$12</f>
        <v>2.8648264213006178E-2</v>
      </c>
      <c r="Q31">
        <f>Q30+E31/CleElumSpringChinook!$D$12</f>
        <v>6.4897541894474815E-3</v>
      </c>
      <c r="R31">
        <f>R30+F31/CleElumSpringChinook!$D$12</f>
        <v>0</v>
      </c>
      <c r="S31">
        <f>S30+G31/CleElumSpringChinook!$D$12</f>
        <v>0</v>
      </c>
      <c r="T31">
        <f>T30+H31/CleElumSpringChinook!$D$12</f>
        <v>0</v>
      </c>
      <c r="U31">
        <f>U30+I31/CleElumSpringChinook!$D$12</f>
        <v>0</v>
      </c>
      <c r="V31">
        <f t="shared" si="6"/>
        <v>0</v>
      </c>
      <c r="W31">
        <f>W30+J31/CleElumSpringChinook!$D$12</f>
        <v>0</v>
      </c>
    </row>
    <row r="32" spans="1:23">
      <c r="A32" s="10">
        <v>46098</v>
      </c>
      <c r="B32">
        <v>298</v>
      </c>
      <c r="C32">
        <v>444</v>
      </c>
      <c r="D32">
        <v>120</v>
      </c>
      <c r="E32">
        <v>5</v>
      </c>
      <c r="M32" s="10">
        <f t="shared" si="7"/>
        <v>46098</v>
      </c>
      <c r="N32">
        <f>N31+B32/CleElumSpringChinook!$D$4</f>
        <v>0.15326666666666669</v>
      </c>
      <c r="O32">
        <f>O31+C32/CleElumSpringChinook!$D$5</f>
        <v>1.0288333333333335</v>
      </c>
      <c r="P32">
        <f>P31+D32/CleElumSpringChinook!$D$12</f>
        <v>3.1315286482642132E-2</v>
      </c>
      <c r="Q32">
        <f>Q31+E32/CleElumSpringChinook!$D$12</f>
        <v>6.6008801173489794E-3</v>
      </c>
      <c r="R32">
        <f>R31+F32/CleElumSpringChinook!$D$12</f>
        <v>0</v>
      </c>
      <c r="S32">
        <f>S31+G32/CleElumSpringChinook!$D$12</f>
        <v>0</v>
      </c>
      <c r="T32">
        <f>T31+H32/CleElumSpringChinook!$D$12</f>
        <v>0</v>
      </c>
      <c r="U32">
        <f>U31+I32/CleElumSpringChinook!$D$12</f>
        <v>0</v>
      </c>
      <c r="V32">
        <f t="shared" si="6"/>
        <v>0</v>
      </c>
      <c r="W32">
        <f>W31+J32/CleElumSpringChinook!$D$12</f>
        <v>0</v>
      </c>
    </row>
    <row r="33" spans="1:23">
      <c r="A33" s="10">
        <v>46099</v>
      </c>
      <c r="B33">
        <v>165</v>
      </c>
      <c r="C33">
        <v>219</v>
      </c>
      <c r="D33">
        <v>202</v>
      </c>
      <c r="E33">
        <v>1</v>
      </c>
      <c r="M33" s="10">
        <f t="shared" si="7"/>
        <v>46099</v>
      </c>
      <c r="N33">
        <f>N32+B33/CleElumSpringChinook!$D$4</f>
        <v>0.1642666666666667</v>
      </c>
      <c r="O33">
        <f>O32+C33/CleElumSpringChinook!$D$5</f>
        <v>1.0653333333333335</v>
      </c>
      <c r="P33">
        <f>P32+D33/CleElumSpringChinook!$D$12</f>
        <v>3.5804773969862654E-2</v>
      </c>
      <c r="Q33">
        <f>Q32+E33/CleElumSpringChinook!$D$12</f>
        <v>6.6231053029292787E-3</v>
      </c>
      <c r="R33">
        <f>R32+F33/CleElumSpringChinook!$D$12</f>
        <v>0</v>
      </c>
      <c r="S33">
        <f>S32+G33/CleElumSpringChinook!$D$12</f>
        <v>0</v>
      </c>
      <c r="T33">
        <f>T32+H33/CleElumSpringChinook!$D$12</f>
        <v>0</v>
      </c>
      <c r="U33">
        <f>U32+I33/CleElumSpringChinook!$D$12</f>
        <v>0</v>
      </c>
      <c r="V33">
        <f t="shared" si="6"/>
        <v>0</v>
      </c>
      <c r="W33">
        <f>W32+J33/CleElumSpringChinook!$D$12</f>
        <v>0</v>
      </c>
    </row>
    <row r="34" spans="1:23">
      <c r="A34" s="10"/>
      <c r="M34" s="10">
        <f t="shared" si="7"/>
        <v>0</v>
      </c>
      <c r="N34">
        <f>N33+B34/CleElumSpringChinook!$D$4</f>
        <v>0.1642666666666667</v>
      </c>
      <c r="O34">
        <f>O33+C34/CleElumSpringChinook!$D$5</f>
        <v>1.0653333333333335</v>
      </c>
      <c r="P34">
        <f>P33+D34/CleElumSpringChinook!$D$12</f>
        <v>3.5804773969862654E-2</v>
      </c>
      <c r="Q34">
        <f>Q33+E34/CleElumSpringChinook!$D$12</f>
        <v>6.6231053029292787E-3</v>
      </c>
      <c r="R34">
        <f>R33+F34/CleElumSpringChinook!$D$12</f>
        <v>0</v>
      </c>
      <c r="S34">
        <f>S33+G34/CleElumSpringChinook!$D$12</f>
        <v>0</v>
      </c>
      <c r="T34">
        <f>T33+H34/CleElumSpringChinook!$D$12</f>
        <v>0</v>
      </c>
      <c r="U34">
        <f>U33+I34/CleElumSpringChinook!$D$12</f>
        <v>0</v>
      </c>
      <c r="V34">
        <f t="shared" si="6"/>
        <v>0</v>
      </c>
      <c r="W34">
        <f>W33+J34/CleElumSpringChinook!$D$12</f>
        <v>0</v>
      </c>
    </row>
    <row r="35" spans="1:23">
      <c r="A35" s="10"/>
      <c r="M35" s="10">
        <f t="shared" si="7"/>
        <v>0</v>
      </c>
      <c r="N35">
        <f>N34+B35/CleElumSpringChinook!$D$4</f>
        <v>0.1642666666666667</v>
      </c>
      <c r="O35">
        <f>O34+C35/CleElumSpringChinook!$D$5</f>
        <v>1.0653333333333335</v>
      </c>
      <c r="P35">
        <f>P34+D35/CleElumSpringChinook!$D$12</f>
        <v>3.5804773969862654E-2</v>
      </c>
      <c r="Q35">
        <f>Q34+E35/CleElumSpringChinook!$D$12</f>
        <v>6.6231053029292787E-3</v>
      </c>
      <c r="R35">
        <f>R34+F35/CleElumSpringChinook!$D$12</f>
        <v>0</v>
      </c>
      <c r="S35">
        <f>S34+G35/CleElumSpringChinook!$D$12</f>
        <v>0</v>
      </c>
      <c r="T35">
        <f>T34+H35/CleElumSpringChinook!$D$12</f>
        <v>0</v>
      </c>
      <c r="U35">
        <f>U34+I35/CleElumSpringChinook!$D$12</f>
        <v>0</v>
      </c>
      <c r="V35">
        <f t="shared" si="6"/>
        <v>0</v>
      </c>
      <c r="W35">
        <f>W34+J35/CleElumSpringChinook!$D$12</f>
        <v>0</v>
      </c>
    </row>
    <row r="36" spans="1:23">
      <c r="A36" s="10"/>
      <c r="M36" s="10">
        <f t="shared" si="7"/>
        <v>0</v>
      </c>
      <c r="N36">
        <f>N35+B36/CleElumSpringChinook!$D$4</f>
        <v>0.1642666666666667</v>
      </c>
      <c r="O36">
        <f>O35+C36/CleElumSpringChinook!$D$5</f>
        <v>1.0653333333333335</v>
      </c>
      <c r="P36">
        <f>P35+D36/CleElumSpringChinook!$D$12</f>
        <v>3.5804773969862654E-2</v>
      </c>
      <c r="Q36">
        <f>Q35+E36/CleElumSpringChinook!$D$12</f>
        <v>6.6231053029292787E-3</v>
      </c>
      <c r="R36">
        <f>R35+F36/CleElumSpringChinook!$D$12</f>
        <v>0</v>
      </c>
      <c r="S36">
        <f>S35+G36/CleElumSpringChinook!$D$12</f>
        <v>0</v>
      </c>
      <c r="T36">
        <f>T35+H36/CleElumSpringChinook!$D$12</f>
        <v>0</v>
      </c>
      <c r="U36">
        <f>U35+I36/CleElumSpringChinook!$D$12</f>
        <v>0</v>
      </c>
      <c r="V36">
        <f t="shared" si="6"/>
        <v>0</v>
      </c>
      <c r="W36">
        <f>W35+J36/CleElumSpringChinook!$D$12</f>
        <v>0</v>
      </c>
    </row>
    <row r="37" spans="1:23">
      <c r="A37" s="10"/>
      <c r="M37" s="10">
        <f t="shared" si="7"/>
        <v>0</v>
      </c>
      <c r="N37">
        <f>N36+B37/CleElumSpringChinook!$D$4</f>
        <v>0.1642666666666667</v>
      </c>
      <c r="O37">
        <f>O36+C37/CleElumSpringChinook!$D$5</f>
        <v>1.0653333333333335</v>
      </c>
      <c r="P37">
        <f>P36+D37/CleElumSpringChinook!$D$12</f>
        <v>3.5804773969862654E-2</v>
      </c>
      <c r="Q37">
        <f>Q36+E37/CleElumSpringChinook!$D$12</f>
        <v>6.6231053029292787E-3</v>
      </c>
      <c r="R37">
        <f>R36+F37/CleElumSpringChinook!$D$12</f>
        <v>0</v>
      </c>
      <c r="S37">
        <f>S36+G37/CleElumSpringChinook!$D$12</f>
        <v>0</v>
      </c>
      <c r="T37">
        <f>T36+H37/CleElumSpringChinook!$D$12</f>
        <v>0</v>
      </c>
      <c r="U37">
        <f>U36+I37/CleElumSpringChinook!$D$12</f>
        <v>0</v>
      </c>
      <c r="V37">
        <f t="shared" si="6"/>
        <v>0</v>
      </c>
      <c r="W37">
        <f>W36+J37/CleElumSpringChinook!$D$12</f>
        <v>0</v>
      </c>
    </row>
    <row r="38" spans="1:23">
      <c r="A38" s="10"/>
      <c r="M38" s="10">
        <f t="shared" si="7"/>
        <v>0</v>
      </c>
      <c r="N38">
        <f>N37+B38/CleElumSpringChinook!$D$4</f>
        <v>0.1642666666666667</v>
      </c>
      <c r="O38">
        <f>O37+C38/CleElumSpringChinook!$D$5</f>
        <v>1.0653333333333335</v>
      </c>
      <c r="P38">
        <f>P37+D38/CleElumSpringChinook!$D$12</f>
        <v>3.5804773969862654E-2</v>
      </c>
      <c r="Q38">
        <f>Q37+E38/CleElumSpringChinook!$D$12</f>
        <v>6.6231053029292787E-3</v>
      </c>
      <c r="R38">
        <f>R37+F38/CleElumSpringChinook!$D$12</f>
        <v>0</v>
      </c>
      <c r="S38">
        <f>S37+G38/CleElumSpringChinook!$D$12</f>
        <v>0</v>
      </c>
      <c r="T38">
        <f>T37+H38/CleElumSpringChinook!$D$12</f>
        <v>0</v>
      </c>
      <c r="U38">
        <f>U37+I38/CleElumSpringChinook!$D$12</f>
        <v>0</v>
      </c>
      <c r="V38">
        <f t="shared" si="6"/>
        <v>0</v>
      </c>
      <c r="W38">
        <f>W37+J38/CleElumSpringChinook!$D$12</f>
        <v>0</v>
      </c>
    </row>
    <row r="39" spans="1:23">
      <c r="A39" s="10"/>
      <c r="M39" s="10">
        <f t="shared" si="7"/>
        <v>0</v>
      </c>
      <c r="N39">
        <f>N38+B39/CleElumSpringChinook!$D$4</f>
        <v>0.1642666666666667</v>
      </c>
      <c r="O39">
        <f>O38+C39/CleElumSpringChinook!$D$5</f>
        <v>1.0653333333333335</v>
      </c>
      <c r="P39">
        <f>P38+D39/CleElumSpringChinook!$D$12</f>
        <v>3.5804773969862654E-2</v>
      </c>
      <c r="Q39">
        <f>Q38+E39/CleElumSpringChinook!$D$12</f>
        <v>6.6231053029292787E-3</v>
      </c>
      <c r="R39">
        <f>R38+F39/CleElumSpringChinook!$D$12</f>
        <v>0</v>
      </c>
      <c r="S39">
        <f>S38+G39/CleElumSpringChinook!$D$12</f>
        <v>0</v>
      </c>
      <c r="T39">
        <f>T38+H39/CleElumSpringChinook!$D$12</f>
        <v>0</v>
      </c>
      <c r="U39">
        <f>U38+I39/CleElumSpringChinook!$D$12</f>
        <v>0</v>
      </c>
      <c r="V39">
        <f t="shared" si="6"/>
        <v>0</v>
      </c>
      <c r="W39">
        <f>W38+J39/CleElumSpringChinook!$D$12</f>
        <v>0</v>
      </c>
    </row>
    <row r="40" spans="1:23">
      <c r="A40" s="10"/>
      <c r="M40" s="10">
        <f t="shared" si="7"/>
        <v>0</v>
      </c>
      <c r="N40">
        <f>N39+B40/CleElumSpringChinook!$D$4</f>
        <v>0.1642666666666667</v>
      </c>
      <c r="O40">
        <f>O39+C40/CleElumSpringChinook!$D$5</f>
        <v>1.0653333333333335</v>
      </c>
      <c r="P40">
        <f>P39+D40/CleElumSpringChinook!$D$12</f>
        <v>3.5804773969862654E-2</v>
      </c>
      <c r="Q40">
        <f>Q39+E40/CleElumSpringChinook!$D$12</f>
        <v>6.6231053029292787E-3</v>
      </c>
      <c r="R40">
        <f>R39+F40/CleElumSpringChinook!$D$12</f>
        <v>0</v>
      </c>
      <c r="S40">
        <f>S39+G40/CleElumSpringChinook!$D$12</f>
        <v>0</v>
      </c>
      <c r="T40">
        <f>T39+H40/CleElumSpringChinook!$D$12</f>
        <v>0</v>
      </c>
      <c r="U40">
        <f>U39+I40/CleElumSpringChinook!$D$12</f>
        <v>0</v>
      </c>
      <c r="V40">
        <f t="shared" si="6"/>
        <v>0</v>
      </c>
      <c r="W40">
        <f>W39+J40/CleElumSpringChinook!$D$12</f>
        <v>0</v>
      </c>
    </row>
    <row r="41" spans="1:23">
      <c r="A41" s="10"/>
      <c r="M41" s="10">
        <f t="shared" si="7"/>
        <v>0</v>
      </c>
      <c r="N41">
        <f>N40+B41/CleElumSpringChinook!$D$4</f>
        <v>0.1642666666666667</v>
      </c>
      <c r="O41">
        <f>O40+C41/CleElumSpringChinook!$D$5</f>
        <v>1.0653333333333335</v>
      </c>
      <c r="P41">
        <f>P40+D41/CleElumSpringChinook!$D$12</f>
        <v>3.5804773969862654E-2</v>
      </c>
      <c r="Q41">
        <f>Q40+E41/CleElumSpringChinook!$D$12</f>
        <v>6.6231053029292787E-3</v>
      </c>
      <c r="R41">
        <f>R40+F41/CleElumSpringChinook!$D$12</f>
        <v>0</v>
      </c>
      <c r="S41">
        <f>S40+G41/CleElumSpringChinook!$D$12</f>
        <v>0</v>
      </c>
      <c r="T41">
        <f>T40+H41/CleElumSpringChinook!$D$12</f>
        <v>0</v>
      </c>
      <c r="U41">
        <f>U40+I41/CleElumSpringChinook!$D$12</f>
        <v>0</v>
      </c>
      <c r="V41">
        <f t="shared" si="6"/>
        <v>0</v>
      </c>
      <c r="W41">
        <f>W40+J41/CleElumSpringChinook!$D$12</f>
        <v>0</v>
      </c>
    </row>
    <row r="42" spans="1:23">
      <c r="A42" s="10"/>
      <c r="M42" s="10">
        <f t="shared" si="7"/>
        <v>0</v>
      </c>
      <c r="N42">
        <f>N41+B42/CleElumSpringChinook!$D$4</f>
        <v>0.1642666666666667</v>
      </c>
      <c r="O42">
        <f>O41+C42/CleElumSpringChinook!$D$5</f>
        <v>1.0653333333333335</v>
      </c>
      <c r="P42">
        <f>P41+D42/CleElumSpringChinook!$D$12</f>
        <v>3.5804773969862654E-2</v>
      </c>
      <c r="Q42">
        <f>Q41+E42/CleElumSpringChinook!$D$12</f>
        <v>6.6231053029292787E-3</v>
      </c>
      <c r="R42">
        <f>R41+F42/CleElumSpringChinook!$D$12</f>
        <v>0</v>
      </c>
      <c r="S42">
        <f>S41+G42/CleElumSpringChinook!$D$12</f>
        <v>0</v>
      </c>
      <c r="T42">
        <f>T41+H42/CleElumSpringChinook!$D$12</f>
        <v>0</v>
      </c>
      <c r="U42">
        <f>U41+I42/CleElumSpringChinook!$D$12</f>
        <v>0</v>
      </c>
      <c r="V42">
        <f t="shared" si="6"/>
        <v>0</v>
      </c>
      <c r="W42">
        <f>W41+J42/CleElumSpringChinook!$D$12</f>
        <v>0</v>
      </c>
    </row>
    <row r="43" spans="1:23">
      <c r="A43" s="10"/>
      <c r="M43" s="10">
        <f t="shared" si="7"/>
        <v>0</v>
      </c>
      <c r="N43">
        <f>N42+B43/CleElumSpringChinook!$D$4</f>
        <v>0.1642666666666667</v>
      </c>
      <c r="O43">
        <f>O42+C43/CleElumSpringChinook!$D$5</f>
        <v>1.0653333333333335</v>
      </c>
      <c r="P43">
        <f>P42+D43/CleElumSpringChinook!$D$12</f>
        <v>3.5804773969862654E-2</v>
      </c>
      <c r="Q43">
        <f>Q42+E43/CleElumSpringChinook!$D$12</f>
        <v>6.6231053029292787E-3</v>
      </c>
      <c r="R43">
        <f>R42+F43/CleElumSpringChinook!$D$12</f>
        <v>0</v>
      </c>
      <c r="S43">
        <f>S42+G43/CleElumSpringChinook!$D$12</f>
        <v>0</v>
      </c>
      <c r="T43">
        <f>T42+H43/CleElumSpringChinook!$D$12</f>
        <v>0</v>
      </c>
      <c r="U43">
        <f>U42+I43/CleElumSpringChinook!$D$12</f>
        <v>0</v>
      </c>
      <c r="V43">
        <f t="shared" si="6"/>
        <v>0</v>
      </c>
      <c r="W43">
        <f>W42+J43/CleElumSpringChinook!$D$12</f>
        <v>0</v>
      </c>
    </row>
    <row r="44" spans="1:23">
      <c r="A44" s="10"/>
      <c r="M44" s="10">
        <f t="shared" si="7"/>
        <v>0</v>
      </c>
      <c r="N44">
        <f>N43+B44/CleElumSpringChinook!$D$4</f>
        <v>0.1642666666666667</v>
      </c>
      <c r="O44">
        <f>O43+C44/CleElumSpringChinook!$D$5</f>
        <v>1.0653333333333335</v>
      </c>
      <c r="P44">
        <f>P43+D44/CleElumSpringChinook!$D$12</f>
        <v>3.5804773969862654E-2</v>
      </c>
      <c r="Q44">
        <f>Q43+E44/CleElumSpringChinook!$D$12</f>
        <v>6.6231053029292787E-3</v>
      </c>
      <c r="R44">
        <f>R43+F44/CleElumSpringChinook!$D$12</f>
        <v>0</v>
      </c>
      <c r="S44">
        <f>S43+G44/CleElumSpringChinook!$D$12</f>
        <v>0</v>
      </c>
      <c r="T44">
        <f>T43+H44/CleElumSpringChinook!$D$12</f>
        <v>0</v>
      </c>
      <c r="U44">
        <f>U43+I44/CleElumSpringChinook!$D$12</f>
        <v>0</v>
      </c>
      <c r="V44">
        <f t="shared" si="6"/>
        <v>0</v>
      </c>
      <c r="W44">
        <f>W43+J44/CleElumSpringChinook!$D$12</f>
        <v>0</v>
      </c>
    </row>
    <row r="45" spans="1:23">
      <c r="A45" s="10"/>
      <c r="M45" s="10">
        <f t="shared" si="7"/>
        <v>0</v>
      </c>
      <c r="N45">
        <f>N44+B45/CleElumSpringChinook!$D$4</f>
        <v>0.1642666666666667</v>
      </c>
      <c r="O45">
        <f>O44+C45/CleElumSpringChinook!$D$5</f>
        <v>1.0653333333333335</v>
      </c>
      <c r="P45">
        <f>P44+D45/CleElumSpringChinook!$D$12</f>
        <v>3.5804773969862654E-2</v>
      </c>
      <c r="Q45">
        <f>Q44+E45/CleElumSpringChinook!$D$12</f>
        <v>6.6231053029292787E-3</v>
      </c>
      <c r="R45">
        <f>R44+F45/CleElumSpringChinook!$D$12</f>
        <v>0</v>
      </c>
      <c r="S45">
        <f>S44+G45/CleElumSpringChinook!$D$12</f>
        <v>0</v>
      </c>
      <c r="T45">
        <f>T44+H45/CleElumSpringChinook!$D$12</f>
        <v>0</v>
      </c>
      <c r="U45">
        <f>U44+I45/CleElumSpringChinook!$D$12</f>
        <v>0</v>
      </c>
      <c r="V45">
        <f t="shared" si="6"/>
        <v>0</v>
      </c>
      <c r="W45">
        <f>W44+J45/CleElumSpringChinook!$D$12</f>
        <v>0</v>
      </c>
    </row>
    <row r="46" spans="1:23">
      <c r="A46" s="10"/>
      <c r="M46" s="10">
        <f t="shared" si="7"/>
        <v>0</v>
      </c>
      <c r="N46">
        <f>N45+B46/CleElumSpringChinook!$D$4</f>
        <v>0.1642666666666667</v>
      </c>
      <c r="O46">
        <f>O45+C46/CleElumSpringChinook!$D$5</f>
        <v>1.0653333333333335</v>
      </c>
      <c r="P46">
        <f>P45+D46/CleElumSpringChinook!$D$12</f>
        <v>3.5804773969862654E-2</v>
      </c>
      <c r="Q46">
        <f>Q45+E46/CleElumSpringChinook!$D$12</f>
        <v>6.6231053029292787E-3</v>
      </c>
      <c r="R46">
        <f>R45+F46/CleElumSpringChinook!$D$12</f>
        <v>0</v>
      </c>
      <c r="S46">
        <f>S45+G46/CleElumSpringChinook!$D$12</f>
        <v>0</v>
      </c>
      <c r="T46">
        <f>T45+H46/CleElumSpringChinook!$D$12</f>
        <v>0</v>
      </c>
      <c r="U46">
        <f>U45+I46/CleElumSpringChinook!$D$12</f>
        <v>0</v>
      </c>
      <c r="V46">
        <f t="shared" si="6"/>
        <v>0</v>
      </c>
      <c r="W46">
        <f>W45+J46/CleElumSpringChinook!$D$12</f>
        <v>0</v>
      </c>
    </row>
    <row r="47" spans="1:23">
      <c r="A47" s="10"/>
      <c r="M47" s="10">
        <f t="shared" si="7"/>
        <v>0</v>
      </c>
      <c r="N47">
        <f>N46+B47/CleElumSpringChinook!$D$4</f>
        <v>0.1642666666666667</v>
      </c>
      <c r="O47">
        <f>O46+C47/CleElumSpringChinook!$D$5</f>
        <v>1.0653333333333335</v>
      </c>
      <c r="P47">
        <f>P46+D47/CleElumSpringChinook!$D$12</f>
        <v>3.5804773969862654E-2</v>
      </c>
      <c r="Q47">
        <f>Q46+E47/CleElumSpringChinook!$D$12</f>
        <v>6.6231053029292787E-3</v>
      </c>
      <c r="R47">
        <f>R46+F47/CleElumSpringChinook!$D$12</f>
        <v>0</v>
      </c>
      <c r="S47">
        <f>S46+G47/CleElumSpringChinook!$D$12</f>
        <v>0</v>
      </c>
      <c r="T47">
        <f>T46+H47/CleElumSpringChinook!$D$12</f>
        <v>0</v>
      </c>
      <c r="U47">
        <f>U46+I47/CleElumSpringChinook!$D$12</f>
        <v>0</v>
      </c>
      <c r="V47">
        <f t="shared" si="6"/>
        <v>0</v>
      </c>
      <c r="W47">
        <f>W46+J47/CleElumSpringChinook!$D$12</f>
        <v>0</v>
      </c>
    </row>
    <row r="48" spans="1:23">
      <c r="A48" s="10"/>
      <c r="M48" s="10">
        <f t="shared" ref="M48:M49" si="8">A48</f>
        <v>0</v>
      </c>
      <c r="N48">
        <f>N47+B48/CleElumSpringChinook!$D$4</f>
        <v>0.1642666666666667</v>
      </c>
      <c r="O48">
        <f>O47+C48/CleElumSpringChinook!$D$5</f>
        <v>1.0653333333333335</v>
      </c>
      <c r="P48">
        <f>P47+D48/CleElumSpringChinook!$D$12</f>
        <v>3.5804773969862654E-2</v>
      </c>
      <c r="Q48">
        <f>Q47+E48/CleElumSpringChinook!$D$12</f>
        <v>6.6231053029292787E-3</v>
      </c>
      <c r="R48">
        <f>R47+F48/CleElumSpringChinook!$D$12</f>
        <v>0</v>
      </c>
      <c r="S48">
        <f>S47+G48/CleElumSpringChinook!$D$12</f>
        <v>0</v>
      </c>
      <c r="T48">
        <f>T47+H48/CleElumSpringChinook!$D$12</f>
        <v>0</v>
      </c>
      <c r="U48">
        <f>U47+I48/CleElumSpringChinook!$D$12</f>
        <v>0</v>
      </c>
      <c r="V48">
        <f t="shared" si="6"/>
        <v>0</v>
      </c>
      <c r="W48">
        <f>W47+J48/CleElumSpringChinook!$D$12</f>
        <v>0</v>
      </c>
    </row>
    <row r="49" spans="1:23">
      <c r="A49" s="10"/>
      <c r="M49" s="10">
        <f t="shared" si="8"/>
        <v>0</v>
      </c>
      <c r="N49">
        <f>N48+B49/CleElumSpringChinook!$D$4</f>
        <v>0.1642666666666667</v>
      </c>
      <c r="O49">
        <f>O48+C49/CleElumSpringChinook!$D$5</f>
        <v>1.0653333333333335</v>
      </c>
      <c r="P49">
        <f>P48+D49/CleElumSpringChinook!$D$12</f>
        <v>3.5804773969862654E-2</v>
      </c>
      <c r="Q49">
        <f>Q48+E49/CleElumSpringChinook!$D$12</f>
        <v>6.6231053029292787E-3</v>
      </c>
      <c r="R49">
        <f>R48+F49/CleElumSpringChinook!$D$12</f>
        <v>0</v>
      </c>
      <c r="S49">
        <f>S48+G49/CleElumSpringChinook!$D$12</f>
        <v>0</v>
      </c>
      <c r="T49">
        <f>T48+H49/CleElumSpringChinook!$D$12</f>
        <v>0</v>
      </c>
      <c r="U49">
        <f>U48+I49/CleElumSpringChinook!$D$12</f>
        <v>0</v>
      </c>
      <c r="V49">
        <f t="shared" si="6"/>
        <v>0</v>
      </c>
      <c r="W49">
        <f>W48+J49/CleElumSpringChinook!$D$12</f>
        <v>0</v>
      </c>
    </row>
    <row r="50" spans="1:23">
      <c r="A50" s="10"/>
      <c r="M50" s="10">
        <f t="shared" ref="M50:M52" si="9">A50</f>
        <v>0</v>
      </c>
      <c r="N50">
        <f>N49+B50/CleElumSpringChinook!$D$4</f>
        <v>0.1642666666666667</v>
      </c>
      <c r="O50">
        <f>O49+C50/CleElumSpringChinook!$D$5</f>
        <v>1.0653333333333335</v>
      </c>
      <c r="P50">
        <f>P49+D50/CleElumSpringChinook!$D$12</f>
        <v>3.5804773969862654E-2</v>
      </c>
      <c r="Q50">
        <f>Q49+E50/CleElumSpringChinook!$D$12</f>
        <v>6.6231053029292787E-3</v>
      </c>
      <c r="R50">
        <f>R49+F50/CleElumSpringChinook!$D$12</f>
        <v>0</v>
      </c>
      <c r="S50">
        <f>S49+G50/CleElumSpringChinook!$D$12</f>
        <v>0</v>
      </c>
      <c r="T50">
        <f>T49+H50/CleElumSpringChinook!$D$12</f>
        <v>0</v>
      </c>
      <c r="U50">
        <f>U49+I50/CleElumSpringChinook!$D$12</f>
        <v>0</v>
      </c>
      <c r="V50">
        <f t="shared" si="6"/>
        <v>0</v>
      </c>
      <c r="W50">
        <f>W49+J50/CleElumSpringChinook!$D$12</f>
        <v>0</v>
      </c>
    </row>
    <row r="51" spans="1:23">
      <c r="A51" s="10"/>
      <c r="M51" s="10">
        <f t="shared" si="9"/>
        <v>0</v>
      </c>
      <c r="N51">
        <f>N50+B51/CleElumSpringChinook!$D$4</f>
        <v>0.1642666666666667</v>
      </c>
      <c r="O51">
        <f>O50+C51/CleElumSpringChinook!$D$5</f>
        <v>1.0653333333333335</v>
      </c>
      <c r="P51">
        <f>P50+D51/CleElumSpringChinook!$D$12</f>
        <v>3.5804773969862654E-2</v>
      </c>
      <c r="Q51">
        <f>Q50+E51/CleElumSpringChinook!$D$12</f>
        <v>6.6231053029292787E-3</v>
      </c>
      <c r="R51">
        <f>R50+F51/CleElumSpringChinook!$D$12</f>
        <v>0</v>
      </c>
      <c r="S51">
        <f>S50+G51/CleElumSpringChinook!$D$12</f>
        <v>0</v>
      </c>
      <c r="T51">
        <f>T50+H51/CleElumSpringChinook!$D$12</f>
        <v>0</v>
      </c>
      <c r="U51">
        <f>U50+I51/CleElumSpringChinook!$D$12</f>
        <v>0</v>
      </c>
      <c r="V51">
        <f t="shared" si="6"/>
        <v>0</v>
      </c>
      <c r="W51">
        <f>W50+J51/CleElumSpringChinook!$D$12</f>
        <v>0</v>
      </c>
    </row>
    <row r="52" spans="1:23">
      <c r="A52" s="10"/>
      <c r="M52" s="10">
        <f t="shared" si="9"/>
        <v>0</v>
      </c>
      <c r="N52">
        <f>N51+B52/CleElumSpringChinook!$D$4</f>
        <v>0.1642666666666667</v>
      </c>
      <c r="O52">
        <f>O51+C52/CleElumSpringChinook!$D$5</f>
        <v>1.0653333333333335</v>
      </c>
      <c r="P52">
        <f>P51+D52/CleElumSpringChinook!$D$12</f>
        <v>3.5804773969862654E-2</v>
      </c>
      <c r="Q52">
        <f>Q51+E52/CleElumSpringChinook!$D$12</f>
        <v>6.6231053029292787E-3</v>
      </c>
      <c r="R52">
        <f>R51+F52/CleElumSpringChinook!$D$12</f>
        <v>0</v>
      </c>
      <c r="S52">
        <f>S51+G52/CleElumSpringChinook!$D$12</f>
        <v>0</v>
      </c>
      <c r="T52">
        <f>T51+H52/CleElumSpringChinook!$D$12</f>
        <v>0</v>
      </c>
      <c r="U52">
        <f>U51+I52/CleElumSpringChinook!$D$12</f>
        <v>0</v>
      </c>
      <c r="V52">
        <f t="shared" si="6"/>
        <v>0</v>
      </c>
      <c r="W52">
        <f>W51+J52/CleElumSpringChinook!$D$12</f>
        <v>0</v>
      </c>
    </row>
    <row r="53" spans="1:23">
      <c r="A53" s="10"/>
      <c r="M53" s="10">
        <f t="shared" ref="M53" si="10">A53</f>
        <v>0</v>
      </c>
      <c r="N53">
        <f>N52+B53/CleElumSpringChinook!$D$4</f>
        <v>0.1642666666666667</v>
      </c>
      <c r="O53">
        <f>O52+C53/CleElumSpringChinook!$D$5</f>
        <v>1.0653333333333335</v>
      </c>
      <c r="P53">
        <f>P52+D53/CleElumSpringChinook!$D$12</f>
        <v>3.5804773969862654E-2</v>
      </c>
      <c r="Q53">
        <f>Q52+E53/CleElumSpringChinook!$D$12</f>
        <v>6.6231053029292787E-3</v>
      </c>
      <c r="R53">
        <f>R52+F53/CleElumSpringChinook!$D$12</f>
        <v>0</v>
      </c>
      <c r="S53">
        <f>S52+G53/CleElumSpringChinook!$D$12</f>
        <v>0</v>
      </c>
      <c r="T53">
        <f>T52+H53/CleElumSpringChinook!$D$12</f>
        <v>0</v>
      </c>
      <c r="U53">
        <f>U52+I53/CleElumSpringChinook!$D$12</f>
        <v>0</v>
      </c>
      <c r="V53">
        <f t="shared" ref="V53" si="11">T53+U53</f>
        <v>0</v>
      </c>
      <c r="W53">
        <f>W52+J53/CleElumSpringChinook!$D$12</f>
        <v>0</v>
      </c>
    </row>
    <row r="54" spans="1:23">
      <c r="A54" s="10"/>
      <c r="M54" s="10">
        <f t="shared" ref="M54:M55" si="12">A54</f>
        <v>0</v>
      </c>
      <c r="N54">
        <f>N53+B54/CleElumSpringChinook!$D$4</f>
        <v>0.1642666666666667</v>
      </c>
      <c r="O54">
        <f>O53+C54/CleElumSpringChinook!$D$5</f>
        <v>1.0653333333333335</v>
      </c>
      <c r="P54">
        <f>P53+D54/CleElumSpringChinook!$D$12</f>
        <v>3.5804773969862654E-2</v>
      </c>
      <c r="Q54">
        <f>Q53+E54/CleElumSpringChinook!$D$12</f>
        <v>6.6231053029292787E-3</v>
      </c>
      <c r="R54">
        <f>R53+F54/CleElumSpringChinook!$D$12</f>
        <v>0</v>
      </c>
      <c r="S54">
        <f>S53+G54/CleElumSpringChinook!$D$12</f>
        <v>0</v>
      </c>
      <c r="T54">
        <f>T53+H54/CleElumSpringChinook!$D$12</f>
        <v>0</v>
      </c>
      <c r="U54">
        <f>U53+I54/CleElumSpringChinook!$D$12</f>
        <v>0</v>
      </c>
      <c r="V54">
        <f t="shared" ref="V54:V55" si="13">T54+U54</f>
        <v>0</v>
      </c>
      <c r="W54">
        <f>W53+J54/CleElumSpringChinook!$D$12</f>
        <v>0</v>
      </c>
    </row>
    <row r="55" spans="1:23">
      <c r="A55" s="10"/>
      <c r="M55" s="10">
        <f t="shared" si="12"/>
        <v>0</v>
      </c>
      <c r="N55">
        <f>N54+B55/CleElumSpringChinook!$D$4</f>
        <v>0.1642666666666667</v>
      </c>
      <c r="O55">
        <f>O54+C55/CleElumSpringChinook!$D$5</f>
        <v>1.0653333333333335</v>
      </c>
      <c r="P55">
        <f>P54+D55/CleElumSpringChinook!$D$12</f>
        <v>3.5804773969862654E-2</v>
      </c>
      <c r="Q55">
        <f>Q54+E55/CleElumSpringChinook!$D$12</f>
        <v>6.6231053029292787E-3</v>
      </c>
      <c r="R55">
        <f>R54+F55/CleElumSpringChinook!$D$12</f>
        <v>0</v>
      </c>
      <c r="S55">
        <f>S54+G55/CleElumSpringChinook!$D$12</f>
        <v>0</v>
      </c>
      <c r="T55">
        <f>T54+H55/CleElumSpringChinook!$D$12</f>
        <v>0</v>
      </c>
      <c r="U55">
        <f>U54+I55/CleElumSpringChinook!$D$12</f>
        <v>0</v>
      </c>
      <c r="V55">
        <f t="shared" si="13"/>
        <v>0</v>
      </c>
      <c r="W55">
        <f>W54+J55/CleElumSpringChinook!$D$12</f>
        <v>0</v>
      </c>
    </row>
    <row r="56" spans="1:23">
      <c r="A56" s="10"/>
      <c r="M56" s="10">
        <f t="shared" ref="M56" si="14">A56</f>
        <v>0</v>
      </c>
      <c r="N56">
        <f>N55+B56/CleElumSpringChinook!$D$4</f>
        <v>0.1642666666666667</v>
      </c>
      <c r="O56">
        <f>O55+C56/CleElumSpringChinook!$D$5</f>
        <v>1.0653333333333335</v>
      </c>
      <c r="P56">
        <f>P55+D56/CleElumSpringChinook!$D$12</f>
        <v>3.5804773969862654E-2</v>
      </c>
      <c r="Q56">
        <f>Q55+E56/CleElumSpringChinook!$D$12</f>
        <v>6.6231053029292787E-3</v>
      </c>
      <c r="R56">
        <f>R55+F56/CleElumSpringChinook!$D$12</f>
        <v>0</v>
      </c>
      <c r="S56">
        <f>S55+G56/CleElumSpringChinook!$D$12</f>
        <v>0</v>
      </c>
      <c r="T56">
        <f>T55+H56/CleElumSpringChinook!$D$12</f>
        <v>0</v>
      </c>
      <c r="U56">
        <f>U55+I56/CleElumSpringChinook!$D$12</f>
        <v>0</v>
      </c>
      <c r="V56">
        <f t="shared" ref="V56" si="15">T56+U56</f>
        <v>0</v>
      </c>
      <c r="W56">
        <f>W55+J56/CleElumSpringChinook!$D$12</f>
        <v>0</v>
      </c>
    </row>
    <row r="57" spans="1:23">
      <c r="A57" s="10"/>
      <c r="M57" s="10">
        <f t="shared" ref="M57:M61" si="16">A57</f>
        <v>0</v>
      </c>
      <c r="N57">
        <f>N56+B57/CleElumSpringChinook!$D$4</f>
        <v>0.1642666666666667</v>
      </c>
      <c r="O57">
        <f>O56+C57/CleElumSpringChinook!$D$5</f>
        <v>1.0653333333333335</v>
      </c>
      <c r="P57">
        <f>P56+D57/CleElumSpringChinook!$D$12</f>
        <v>3.5804773969862654E-2</v>
      </c>
      <c r="Q57">
        <f>Q56+E57/CleElumSpringChinook!$D$12</f>
        <v>6.6231053029292787E-3</v>
      </c>
      <c r="R57">
        <f>R56+F57/CleElumSpringChinook!$D$12</f>
        <v>0</v>
      </c>
      <c r="S57">
        <f>S56+G57/CleElumSpringChinook!$D$12</f>
        <v>0</v>
      </c>
      <c r="T57">
        <f>T56+H57/CleElumSpringChinook!$D$12</f>
        <v>0</v>
      </c>
      <c r="U57">
        <f>U56+I57/CleElumSpringChinook!$D$12</f>
        <v>0</v>
      </c>
      <c r="V57">
        <f t="shared" ref="V57:V61" si="17">T57+U57</f>
        <v>0</v>
      </c>
      <c r="W57">
        <f>W56+J57/CleElumSpringChinook!$D$12</f>
        <v>0</v>
      </c>
    </row>
    <row r="58" spans="1:23">
      <c r="A58" s="10"/>
      <c r="M58" s="10">
        <f t="shared" si="16"/>
        <v>0</v>
      </c>
      <c r="N58">
        <f>N57+B58/CleElumSpringChinook!$D$4</f>
        <v>0.1642666666666667</v>
      </c>
      <c r="O58">
        <f>O57+C58/CleElumSpringChinook!$D$5</f>
        <v>1.0653333333333335</v>
      </c>
      <c r="P58">
        <f>P57+D58/CleElumSpringChinook!$D$12</f>
        <v>3.5804773969862654E-2</v>
      </c>
      <c r="Q58">
        <f>Q57+E58/CleElumSpringChinook!$D$12</f>
        <v>6.6231053029292787E-3</v>
      </c>
      <c r="R58">
        <f>R57+F58/CleElumSpringChinook!$D$12</f>
        <v>0</v>
      </c>
      <c r="S58">
        <f>S57+G58/CleElumSpringChinook!$D$12</f>
        <v>0</v>
      </c>
      <c r="T58">
        <f>T57+H58/CleElumSpringChinook!$D$12</f>
        <v>0</v>
      </c>
      <c r="U58">
        <f>U57+I58/CleElumSpringChinook!$D$12</f>
        <v>0</v>
      </c>
      <c r="V58">
        <f t="shared" si="17"/>
        <v>0</v>
      </c>
      <c r="W58">
        <f>W57+J58/CleElumSpringChinook!$D$12</f>
        <v>0</v>
      </c>
    </row>
    <row r="59" spans="1:23">
      <c r="A59" s="10"/>
      <c r="M59" s="10">
        <f t="shared" si="16"/>
        <v>0</v>
      </c>
      <c r="N59">
        <f>N58+B59/CleElumSpringChinook!$D$4</f>
        <v>0.1642666666666667</v>
      </c>
      <c r="O59">
        <f>O58+C59/CleElumSpringChinook!$D$5</f>
        <v>1.0653333333333335</v>
      </c>
      <c r="P59">
        <f>P58+D59/CleElumSpringChinook!$D$12</f>
        <v>3.5804773969862654E-2</v>
      </c>
      <c r="Q59">
        <f>Q58+E59/CleElumSpringChinook!$D$12</f>
        <v>6.6231053029292787E-3</v>
      </c>
      <c r="R59">
        <f>R58+F59/CleElumSpringChinook!$D$12</f>
        <v>0</v>
      </c>
      <c r="S59">
        <f>S58+G59/CleElumSpringChinook!$D$12</f>
        <v>0</v>
      </c>
      <c r="T59">
        <f>T58+H59/CleElumSpringChinook!$D$12</f>
        <v>0</v>
      </c>
      <c r="U59">
        <f>U58+I59/CleElumSpringChinook!$D$12</f>
        <v>0</v>
      </c>
      <c r="V59">
        <f t="shared" si="17"/>
        <v>0</v>
      </c>
      <c r="W59">
        <f>W58+J59/CleElumSpringChinook!$D$12</f>
        <v>0</v>
      </c>
    </row>
    <row r="60" spans="1:23">
      <c r="A60" s="10"/>
      <c r="M60" s="10">
        <f t="shared" si="16"/>
        <v>0</v>
      </c>
      <c r="N60">
        <f>N59+B60/CleElumSpringChinook!$D$4</f>
        <v>0.1642666666666667</v>
      </c>
      <c r="O60">
        <f>O59+C60/CleElumSpringChinook!$D$5</f>
        <v>1.0653333333333335</v>
      </c>
      <c r="P60">
        <f>P59+D60/CleElumSpringChinook!$D$12</f>
        <v>3.5804773969862654E-2</v>
      </c>
      <c r="Q60">
        <f>Q59+E60/CleElumSpringChinook!$D$12</f>
        <v>6.6231053029292787E-3</v>
      </c>
      <c r="R60">
        <f>R59+F60/CleElumSpringChinook!$D$12</f>
        <v>0</v>
      </c>
      <c r="S60">
        <f>S59+G60/CleElumSpringChinook!$D$12</f>
        <v>0</v>
      </c>
      <c r="T60">
        <f>T59+H60/CleElumSpringChinook!$D$12</f>
        <v>0</v>
      </c>
      <c r="U60">
        <f>U59+I60/CleElumSpringChinook!$D$12</f>
        <v>0</v>
      </c>
      <c r="V60">
        <f t="shared" si="17"/>
        <v>0</v>
      </c>
      <c r="W60">
        <f>W59+J60/CleElumSpringChinook!$D$12</f>
        <v>0</v>
      </c>
    </row>
    <row r="61" spans="1:23">
      <c r="A61" s="10"/>
      <c r="M61" s="10">
        <f t="shared" si="16"/>
        <v>0</v>
      </c>
      <c r="N61">
        <f>N60+B61/CleElumSpringChinook!$D$4</f>
        <v>0.1642666666666667</v>
      </c>
      <c r="O61">
        <f>O60+C61/CleElumSpringChinook!$D$5</f>
        <v>1.0653333333333335</v>
      </c>
      <c r="P61">
        <f>P60+D61/CleElumSpringChinook!$D$12</f>
        <v>3.5804773969862654E-2</v>
      </c>
      <c r="Q61">
        <f>Q60+E61/CleElumSpringChinook!$D$12</f>
        <v>6.6231053029292787E-3</v>
      </c>
      <c r="R61">
        <f>R60+F61/CleElumSpringChinook!$D$12</f>
        <v>0</v>
      </c>
      <c r="S61">
        <f>S60+G61/CleElumSpringChinook!$D$12</f>
        <v>0</v>
      </c>
      <c r="T61">
        <f>T60+H61/CleElumSpringChinook!$D$12</f>
        <v>0</v>
      </c>
      <c r="U61">
        <f>U60+I61/CleElumSpringChinook!$D$12</f>
        <v>0</v>
      </c>
      <c r="V61">
        <f t="shared" si="17"/>
        <v>0</v>
      </c>
      <c r="W61">
        <f>W60+J61/CleElumSpringChinook!$D$12</f>
        <v>0</v>
      </c>
    </row>
    <row r="62" spans="1:23">
      <c r="A62" s="10"/>
      <c r="M62" s="10">
        <f t="shared" ref="M62" si="18">A62</f>
        <v>0</v>
      </c>
      <c r="N62">
        <f>N61+B62/CleElumSpringChinook!$D$4</f>
        <v>0.1642666666666667</v>
      </c>
      <c r="O62">
        <f>O61+C62/CleElumSpringChinook!$D$5</f>
        <v>1.0653333333333335</v>
      </c>
      <c r="P62">
        <f>P61+D62/CleElumSpringChinook!$D$12</f>
        <v>3.5804773969862654E-2</v>
      </c>
      <c r="Q62">
        <f>Q61+E62/CleElumSpringChinook!$D$12</f>
        <v>6.6231053029292787E-3</v>
      </c>
      <c r="R62">
        <f>R61+F62/CleElumSpringChinook!$D$12</f>
        <v>0</v>
      </c>
      <c r="S62">
        <f>S61+G62/CleElumSpringChinook!$D$12</f>
        <v>0</v>
      </c>
      <c r="T62">
        <f>T61+H62/CleElumSpringChinook!$D$12</f>
        <v>0</v>
      </c>
      <c r="U62">
        <f>U61+I62/CleElumSpringChinook!$D$12</f>
        <v>0</v>
      </c>
      <c r="V62">
        <f t="shared" ref="V62" si="19">T62+U62</f>
        <v>0</v>
      </c>
      <c r="W62">
        <f>W61+J62/CleElumSpringChinook!$D$12</f>
        <v>0</v>
      </c>
    </row>
    <row r="63" spans="1:23">
      <c r="A63" s="10"/>
      <c r="M63" s="10">
        <f t="shared" ref="M63:M66" si="20">A63</f>
        <v>0</v>
      </c>
      <c r="N63">
        <f>N62+B63/CleElumSpringChinook!$D$4</f>
        <v>0.1642666666666667</v>
      </c>
      <c r="O63">
        <f>O62+C63/CleElumSpringChinook!$D$5</f>
        <v>1.0653333333333335</v>
      </c>
      <c r="P63">
        <f>P62+D63/CleElumSpringChinook!$D$12</f>
        <v>3.5804773969862654E-2</v>
      </c>
      <c r="Q63">
        <f>Q62+E63/CleElumSpringChinook!$D$12</f>
        <v>6.6231053029292787E-3</v>
      </c>
      <c r="R63">
        <f>R62+F63/CleElumSpringChinook!$D$12</f>
        <v>0</v>
      </c>
      <c r="S63">
        <f>S62+G63/CleElumSpringChinook!$D$12</f>
        <v>0</v>
      </c>
      <c r="T63">
        <f>T62+H63/CleElumSpringChinook!$D$12</f>
        <v>0</v>
      </c>
      <c r="U63">
        <f>U62+I63/CleElumSpringChinook!$D$12</f>
        <v>0</v>
      </c>
      <c r="V63">
        <f t="shared" ref="V63:V66" si="21">T63+U63</f>
        <v>0</v>
      </c>
      <c r="W63">
        <f>W62+J63/CleElumSpringChinook!$D$12</f>
        <v>0</v>
      </c>
    </row>
    <row r="64" spans="1:23">
      <c r="A64" s="10"/>
      <c r="M64" s="10">
        <f t="shared" si="20"/>
        <v>0</v>
      </c>
      <c r="N64">
        <f>N63+B64/CleElumSpringChinook!$D$4</f>
        <v>0.1642666666666667</v>
      </c>
      <c r="O64">
        <f>O63+C64/CleElumSpringChinook!$D$5</f>
        <v>1.0653333333333335</v>
      </c>
      <c r="P64">
        <f>P63+D64/CleElumSpringChinook!$D$12</f>
        <v>3.5804773969862654E-2</v>
      </c>
      <c r="Q64">
        <f>Q63+E64/CleElumSpringChinook!$D$12</f>
        <v>6.6231053029292787E-3</v>
      </c>
      <c r="R64">
        <f>R63+F64/CleElumSpringChinook!$D$12</f>
        <v>0</v>
      </c>
      <c r="S64">
        <f>S63+G64/CleElumSpringChinook!$D$12</f>
        <v>0</v>
      </c>
      <c r="T64">
        <f>T63+H64/CleElumSpringChinook!$D$12</f>
        <v>0</v>
      </c>
      <c r="U64">
        <f>U63+I64/CleElumSpringChinook!$D$12</f>
        <v>0</v>
      </c>
      <c r="V64">
        <f t="shared" si="21"/>
        <v>0</v>
      </c>
      <c r="W64">
        <f>W63+J64/CleElumSpringChinook!$D$12</f>
        <v>0</v>
      </c>
    </row>
    <row r="65" spans="1:23">
      <c r="A65" s="10"/>
      <c r="M65" s="10">
        <f t="shared" si="20"/>
        <v>0</v>
      </c>
      <c r="N65">
        <f>N64+B65/CleElumSpringChinook!$D$4</f>
        <v>0.1642666666666667</v>
      </c>
      <c r="O65">
        <f>O64+C65/CleElumSpringChinook!$D$5</f>
        <v>1.0653333333333335</v>
      </c>
      <c r="P65">
        <f>P64+D65/CleElumSpringChinook!$D$12</f>
        <v>3.5804773969862654E-2</v>
      </c>
      <c r="Q65">
        <f>Q64+E65/CleElumSpringChinook!$D$12</f>
        <v>6.6231053029292787E-3</v>
      </c>
      <c r="R65">
        <f>R64+F65/CleElumSpringChinook!$D$12</f>
        <v>0</v>
      </c>
      <c r="S65">
        <f>S64+G65/CleElumSpringChinook!$D$12</f>
        <v>0</v>
      </c>
      <c r="T65">
        <f>T64+H65/CleElumSpringChinook!$D$12</f>
        <v>0</v>
      </c>
      <c r="U65">
        <f>U64+I65/CleElumSpringChinook!$D$12</f>
        <v>0</v>
      </c>
      <c r="V65">
        <f t="shared" si="21"/>
        <v>0</v>
      </c>
      <c r="W65">
        <f>W64+J65/CleElumSpringChinook!$D$12</f>
        <v>0</v>
      </c>
    </row>
    <row r="66" spans="1:23">
      <c r="A66" s="10"/>
      <c r="M66" s="10">
        <f t="shared" si="20"/>
        <v>0</v>
      </c>
      <c r="N66">
        <f>N65+B66/CleElumSpringChinook!$D$4</f>
        <v>0.1642666666666667</v>
      </c>
      <c r="O66">
        <f>O65+C66/CleElumSpringChinook!$D$5</f>
        <v>1.0653333333333335</v>
      </c>
      <c r="P66">
        <f>P65+D66/CleElumSpringChinook!$D$12</f>
        <v>3.5804773969862654E-2</v>
      </c>
      <c r="Q66">
        <f>Q65+E66/CleElumSpringChinook!$D$12</f>
        <v>6.6231053029292787E-3</v>
      </c>
      <c r="R66">
        <f>R65+F66/CleElumSpringChinook!$D$12</f>
        <v>0</v>
      </c>
      <c r="S66">
        <f>S65+G66/CleElumSpringChinook!$D$12</f>
        <v>0</v>
      </c>
      <c r="T66">
        <f>T65+H66/CleElumSpringChinook!$D$12</f>
        <v>0</v>
      </c>
      <c r="U66">
        <f>U65+I66/CleElumSpringChinook!$D$12</f>
        <v>0</v>
      </c>
      <c r="V66">
        <f t="shared" si="21"/>
        <v>0</v>
      </c>
      <c r="W66">
        <f>W65+J66/CleElumSpringChinook!$D$12</f>
        <v>0</v>
      </c>
    </row>
    <row r="67" spans="1:23">
      <c r="A67" s="10"/>
      <c r="M67" s="10">
        <f t="shared" ref="M67" si="22">A67</f>
        <v>0</v>
      </c>
      <c r="N67">
        <f>N66+B67/CleElumSpringChinook!$D$4</f>
        <v>0.1642666666666667</v>
      </c>
      <c r="O67">
        <f>O66+C67/CleElumSpringChinook!$D$5</f>
        <v>1.0653333333333335</v>
      </c>
      <c r="P67">
        <f>P66+D67/CleElumSpringChinook!$D$12</f>
        <v>3.5804773969862654E-2</v>
      </c>
      <c r="Q67">
        <f>Q66+E67/CleElumSpringChinook!$D$12</f>
        <v>6.6231053029292787E-3</v>
      </c>
      <c r="R67">
        <f>R66+F67/CleElumSpringChinook!$D$12</f>
        <v>0</v>
      </c>
      <c r="S67">
        <f>S66+G67/CleElumSpringChinook!$D$12</f>
        <v>0</v>
      </c>
      <c r="T67">
        <f>T66+H67/CleElumSpringChinook!$D$12</f>
        <v>0</v>
      </c>
      <c r="U67">
        <f>U66+I67/CleElumSpringChinook!$D$12</f>
        <v>0</v>
      </c>
      <c r="V67">
        <f t="shared" ref="V67" si="23">T67+U67</f>
        <v>0</v>
      </c>
      <c r="W67">
        <f>W66+J67/CleElumSpringChinook!$D$12</f>
        <v>0</v>
      </c>
    </row>
    <row r="68" spans="1:23">
      <c r="A68" s="10"/>
      <c r="M68" s="10">
        <f t="shared" ref="M68" si="24">A68</f>
        <v>0</v>
      </c>
      <c r="N68">
        <f>N67+B68/CleElumSpringChinook!$D$4</f>
        <v>0.1642666666666667</v>
      </c>
      <c r="O68">
        <f>O67+C68/CleElumSpringChinook!$D$5</f>
        <v>1.0653333333333335</v>
      </c>
      <c r="P68">
        <f>P67+D68/CleElumSpringChinook!$D$12</f>
        <v>3.5804773969862654E-2</v>
      </c>
      <c r="Q68">
        <f>Q67+E68/CleElumSpringChinook!$D$12</f>
        <v>6.6231053029292787E-3</v>
      </c>
      <c r="R68">
        <f>R67+F68/CleElumSpringChinook!$D$12</f>
        <v>0</v>
      </c>
      <c r="S68">
        <f>S67+G68/CleElumSpringChinook!$D$12</f>
        <v>0</v>
      </c>
      <c r="T68">
        <f>T67+H68/CleElumSpringChinook!$D$12</f>
        <v>0</v>
      </c>
      <c r="U68">
        <f>U67+I68/CleElumSpringChinook!$D$12</f>
        <v>0</v>
      </c>
      <c r="V68">
        <f t="shared" ref="V68" si="25">T68+U68</f>
        <v>0</v>
      </c>
      <c r="W68">
        <f>W67+J68/CleElumSpringChinook!$D$12</f>
        <v>0</v>
      </c>
    </row>
    <row r="69" spans="1:23">
      <c r="A69" s="10"/>
      <c r="M69" s="10">
        <f t="shared" ref="M69:M70" si="26">A69</f>
        <v>0</v>
      </c>
      <c r="N69">
        <f>N68+B69/CleElumSpringChinook!$D$4</f>
        <v>0.1642666666666667</v>
      </c>
      <c r="O69">
        <f>O68+C69/CleElumSpringChinook!$D$5</f>
        <v>1.0653333333333335</v>
      </c>
      <c r="P69">
        <f>P68+D69/CleElumSpringChinook!$D$12</f>
        <v>3.5804773969862654E-2</v>
      </c>
      <c r="Q69">
        <f>Q68+E69/CleElumSpringChinook!$D$12</f>
        <v>6.6231053029292787E-3</v>
      </c>
      <c r="R69">
        <f>R68+F69/CleElumSpringChinook!$D$12</f>
        <v>0</v>
      </c>
      <c r="S69">
        <f>S68+G69/CleElumSpringChinook!$D$12</f>
        <v>0</v>
      </c>
      <c r="T69">
        <f>T68+H69/CleElumSpringChinook!$D$12</f>
        <v>0</v>
      </c>
      <c r="U69">
        <f>U68+I69/CleElumSpringChinook!$D$12</f>
        <v>0</v>
      </c>
      <c r="V69">
        <f t="shared" ref="V69:V70" si="27">T69+U69</f>
        <v>0</v>
      </c>
      <c r="W69">
        <f>W68+J69/CleElumSpringChinook!$D$12</f>
        <v>0</v>
      </c>
    </row>
    <row r="70" spans="1:23">
      <c r="A70" s="10"/>
      <c r="M70" s="10">
        <f t="shared" si="26"/>
        <v>0</v>
      </c>
      <c r="N70">
        <f>N69+B70/CleElumSpringChinook!$D$4</f>
        <v>0.1642666666666667</v>
      </c>
      <c r="O70">
        <f>O69+C70/CleElumSpringChinook!$D$5</f>
        <v>1.0653333333333335</v>
      </c>
      <c r="P70">
        <f>P69+D70/CleElumSpringChinook!$D$12</f>
        <v>3.5804773969862654E-2</v>
      </c>
      <c r="Q70">
        <f>Q69+E70/CleElumSpringChinook!$D$12</f>
        <v>6.6231053029292787E-3</v>
      </c>
      <c r="R70">
        <f>R69+F70/CleElumSpringChinook!$D$12</f>
        <v>0</v>
      </c>
      <c r="S70">
        <f>S69+G70/CleElumSpringChinook!$D$12</f>
        <v>0</v>
      </c>
      <c r="T70">
        <f>T69+H70/CleElumSpringChinook!$D$12</f>
        <v>0</v>
      </c>
      <c r="U70">
        <f>U69+I70/CleElumSpringChinook!$D$12</f>
        <v>0</v>
      </c>
      <c r="V70">
        <f t="shared" si="27"/>
        <v>0</v>
      </c>
      <c r="W70">
        <f>W69+J70/CleElumSpringChinook!$D$12</f>
        <v>0</v>
      </c>
    </row>
    <row r="71" spans="1:23">
      <c r="A71" s="10"/>
      <c r="M71" s="10">
        <f t="shared" ref="M71:M73" si="28">A71</f>
        <v>0</v>
      </c>
      <c r="N71">
        <f>N70+B71/CleElumSpringChinook!$D$4</f>
        <v>0.1642666666666667</v>
      </c>
      <c r="O71">
        <f>O70+C71/CleElumSpringChinook!$D$5</f>
        <v>1.0653333333333335</v>
      </c>
      <c r="P71">
        <f>P70+D71/CleElumSpringChinook!$D$12</f>
        <v>3.5804773969862654E-2</v>
      </c>
      <c r="Q71">
        <f>Q70+E71/CleElumSpringChinook!$D$12</f>
        <v>6.6231053029292787E-3</v>
      </c>
      <c r="R71">
        <f>R70+F71/CleElumSpringChinook!$D$12</f>
        <v>0</v>
      </c>
      <c r="S71">
        <f>S70+G71/CleElumSpringChinook!$D$12</f>
        <v>0</v>
      </c>
      <c r="T71">
        <f>T70+H71/CleElumSpringChinook!$D$12</f>
        <v>0</v>
      </c>
      <c r="U71">
        <f>U70+I71/CleElumSpringChinook!$D$12</f>
        <v>0</v>
      </c>
      <c r="V71">
        <f t="shared" ref="V71:V73" si="29">T71+U71</f>
        <v>0</v>
      </c>
      <c r="W71">
        <f>W70+J71/CleElumSpringChinook!$D$12</f>
        <v>0</v>
      </c>
    </row>
    <row r="72" spans="1:23">
      <c r="A72" s="10"/>
      <c r="M72" s="10">
        <f t="shared" si="28"/>
        <v>0</v>
      </c>
      <c r="N72">
        <f>N71+B72/CleElumSpringChinook!$D$4</f>
        <v>0.1642666666666667</v>
      </c>
      <c r="O72">
        <f>O71+C72/CleElumSpringChinook!$D$5</f>
        <v>1.0653333333333335</v>
      </c>
      <c r="P72">
        <f>P71+D72/CleElumSpringChinook!$D$12</f>
        <v>3.5804773969862654E-2</v>
      </c>
      <c r="Q72">
        <f>Q71+E72/CleElumSpringChinook!$D$12</f>
        <v>6.6231053029292787E-3</v>
      </c>
      <c r="R72">
        <f>R71+F72/CleElumSpringChinook!$D$12</f>
        <v>0</v>
      </c>
      <c r="S72">
        <f>S71+G72/CleElumSpringChinook!$D$12</f>
        <v>0</v>
      </c>
      <c r="T72">
        <f>T71+H72/CleElumSpringChinook!$D$12</f>
        <v>0</v>
      </c>
      <c r="U72">
        <f>U71+I72/CleElumSpringChinook!$D$12</f>
        <v>0</v>
      </c>
      <c r="V72">
        <f t="shared" si="29"/>
        <v>0</v>
      </c>
      <c r="W72">
        <f>W71+J72/CleElumSpringChinook!$D$12</f>
        <v>0</v>
      </c>
    </row>
    <row r="73" spans="1:23">
      <c r="A73" s="10"/>
      <c r="M73" s="10">
        <f t="shared" si="28"/>
        <v>0</v>
      </c>
      <c r="N73">
        <f>N72+B73/CleElumSpringChinook!$D$4</f>
        <v>0.1642666666666667</v>
      </c>
      <c r="O73">
        <f>O72+C73/CleElumSpringChinook!$D$5</f>
        <v>1.0653333333333335</v>
      </c>
      <c r="P73">
        <f>P72+D73/CleElumSpringChinook!$D$12</f>
        <v>3.5804773969862654E-2</v>
      </c>
      <c r="Q73">
        <f>Q72+E73/CleElumSpringChinook!$D$12</f>
        <v>6.6231053029292787E-3</v>
      </c>
      <c r="R73">
        <f>R72+F73/CleElumSpringChinook!$D$12</f>
        <v>0</v>
      </c>
      <c r="S73">
        <f>S72+G73/CleElumSpringChinook!$D$12</f>
        <v>0</v>
      </c>
      <c r="T73">
        <f>T72+H73/CleElumSpringChinook!$D$12</f>
        <v>0</v>
      </c>
      <c r="U73">
        <f>U72+I73/CleElumSpringChinook!$D$12</f>
        <v>0</v>
      </c>
      <c r="V73">
        <f t="shared" si="29"/>
        <v>0</v>
      </c>
      <c r="W73">
        <f>W72+J73/CleElumSpringChinook!$D$12</f>
        <v>0</v>
      </c>
    </row>
    <row r="74" spans="1:23">
      <c r="A74" s="10"/>
      <c r="M74" s="10">
        <f t="shared" ref="M74:M75" si="30">A74</f>
        <v>0</v>
      </c>
      <c r="N74">
        <f>N73+B74/CleElumSpringChinook!$D$4</f>
        <v>0.1642666666666667</v>
      </c>
      <c r="O74">
        <f>O73+C74/CleElumSpringChinook!$D$5</f>
        <v>1.0653333333333335</v>
      </c>
      <c r="P74">
        <f>P73+D74/CleElumSpringChinook!$D$12</f>
        <v>3.5804773969862654E-2</v>
      </c>
      <c r="Q74">
        <f>Q73+E74/CleElumSpringChinook!$D$12</f>
        <v>6.6231053029292787E-3</v>
      </c>
      <c r="R74">
        <f>R73+F74/CleElumSpringChinook!$D$12</f>
        <v>0</v>
      </c>
      <c r="S74">
        <f>S73+G74/CleElumSpringChinook!$D$12</f>
        <v>0</v>
      </c>
      <c r="T74">
        <f>T73+H74/CleElumSpringChinook!$D$12</f>
        <v>0</v>
      </c>
      <c r="U74">
        <f>U73+I74/CleElumSpringChinook!$D$12</f>
        <v>0</v>
      </c>
      <c r="V74">
        <f t="shared" ref="V74:V75" si="31">T74+U74</f>
        <v>0</v>
      </c>
      <c r="W74">
        <f>W73+J74/CleElumSpringChinook!$D$12</f>
        <v>0</v>
      </c>
    </row>
    <row r="75" spans="1:23">
      <c r="A75" s="10"/>
      <c r="M75" s="10">
        <f t="shared" si="30"/>
        <v>0</v>
      </c>
      <c r="N75">
        <f>N74+B75/CleElumSpringChinook!$D$4</f>
        <v>0.1642666666666667</v>
      </c>
      <c r="O75">
        <f>O74+C75/CleElumSpringChinook!$D$5</f>
        <v>1.0653333333333335</v>
      </c>
      <c r="P75">
        <f>P74+D75/CleElumSpringChinook!$D$12</f>
        <v>3.5804773969862654E-2</v>
      </c>
      <c r="Q75">
        <f>Q74+E75/CleElumSpringChinook!$D$12</f>
        <v>6.6231053029292787E-3</v>
      </c>
      <c r="R75">
        <f>R74+F75/CleElumSpringChinook!$D$12</f>
        <v>0</v>
      </c>
      <c r="S75">
        <f>S74+G75/CleElumSpringChinook!$D$12</f>
        <v>0</v>
      </c>
      <c r="T75">
        <f>T74+H75/CleElumSpringChinook!$D$12</f>
        <v>0</v>
      </c>
      <c r="U75">
        <f>U74+I75/CleElumSpringChinook!$D$12</f>
        <v>0</v>
      </c>
      <c r="V75">
        <f t="shared" si="31"/>
        <v>0</v>
      </c>
      <c r="W75">
        <f>W74+J75/CleElumSpringChinook!$D$12</f>
        <v>0</v>
      </c>
    </row>
    <row r="76" spans="1:23">
      <c r="A76" s="10"/>
      <c r="M76" s="10">
        <f t="shared" ref="M76:M77" si="32">A76</f>
        <v>0</v>
      </c>
      <c r="N76">
        <f>N75+B76/CleElumSpringChinook!$D$4</f>
        <v>0.1642666666666667</v>
      </c>
      <c r="O76">
        <f>O75+C76/CleElumSpringChinook!$D$5</f>
        <v>1.0653333333333335</v>
      </c>
      <c r="P76">
        <f>P75+D76/CleElumSpringChinook!$D$12</f>
        <v>3.5804773969862654E-2</v>
      </c>
      <c r="Q76">
        <f>Q75+E76/CleElumSpringChinook!$D$12</f>
        <v>6.6231053029292787E-3</v>
      </c>
      <c r="R76">
        <f>R75+F76/CleElumSpringChinook!$D$12</f>
        <v>0</v>
      </c>
      <c r="S76">
        <f>S75+G76/CleElumSpringChinook!$D$12</f>
        <v>0</v>
      </c>
      <c r="T76">
        <f>T75+H76/CleElumSpringChinook!$D$12</f>
        <v>0</v>
      </c>
      <c r="U76">
        <f>U75+I76/CleElumSpringChinook!$D$12</f>
        <v>0</v>
      </c>
      <c r="V76">
        <f t="shared" ref="V76:V77" si="33">T76+U76</f>
        <v>0</v>
      </c>
      <c r="W76">
        <f>W75+J76/CleElumSpringChinook!$D$12</f>
        <v>0</v>
      </c>
    </row>
    <row r="77" spans="1:23">
      <c r="A77" s="10"/>
      <c r="M77" s="10">
        <f t="shared" si="32"/>
        <v>0</v>
      </c>
      <c r="N77">
        <f>N76+B77/CleElumSpringChinook!$D$4</f>
        <v>0.1642666666666667</v>
      </c>
      <c r="O77">
        <f>O76+C77/CleElumSpringChinook!$D$5</f>
        <v>1.0653333333333335</v>
      </c>
      <c r="P77">
        <f>P76+D77/CleElumSpringChinook!$D$12</f>
        <v>3.5804773969862654E-2</v>
      </c>
      <c r="Q77">
        <f>Q76+E77/CleElumSpringChinook!$D$12</f>
        <v>6.6231053029292787E-3</v>
      </c>
      <c r="R77">
        <f>R76+F77/CleElumSpringChinook!$D$12</f>
        <v>0</v>
      </c>
      <c r="S77">
        <f>S76+G77/CleElumSpringChinook!$D$12</f>
        <v>0</v>
      </c>
      <c r="T77">
        <f>T76+H77/CleElumSpringChinook!$D$12</f>
        <v>0</v>
      </c>
      <c r="U77">
        <f>U76+I77/CleElumSpringChinook!$D$12</f>
        <v>0</v>
      </c>
      <c r="V77">
        <f t="shared" si="33"/>
        <v>0</v>
      </c>
      <c r="W77">
        <f>W76+J77/CleElumSpringChinook!$D$12</f>
        <v>0</v>
      </c>
    </row>
    <row r="78" spans="1:23">
      <c r="A78" s="10"/>
      <c r="M78" s="10">
        <f t="shared" ref="M78:M80" si="34">A78</f>
        <v>0</v>
      </c>
      <c r="N78">
        <f>N77+B78/CleElumSpringChinook!$D$4</f>
        <v>0.1642666666666667</v>
      </c>
      <c r="O78">
        <f>O77+C78/CleElumSpringChinook!$D$5</f>
        <v>1.0653333333333335</v>
      </c>
      <c r="P78">
        <f>P77+D78/CleElumSpringChinook!$D$12</f>
        <v>3.5804773969862654E-2</v>
      </c>
      <c r="Q78">
        <f>Q77+E78/CleElumSpringChinook!$D$12</f>
        <v>6.6231053029292787E-3</v>
      </c>
      <c r="R78">
        <f>R77+F78/CleElumSpringChinook!$D$12</f>
        <v>0</v>
      </c>
      <c r="S78">
        <f>S77+G78/CleElumSpringChinook!$D$12</f>
        <v>0</v>
      </c>
      <c r="T78">
        <f>T77+H78/CleElumSpringChinook!$D$12</f>
        <v>0</v>
      </c>
      <c r="U78">
        <f>U77+I78/CleElumSpringChinook!$D$12</f>
        <v>0</v>
      </c>
      <c r="V78">
        <f t="shared" ref="V78:V80" si="35">T78+U78</f>
        <v>0</v>
      </c>
      <c r="W78">
        <f>W77+J78/CleElumSpringChinook!$D$12</f>
        <v>0</v>
      </c>
    </row>
    <row r="79" spans="1:23">
      <c r="A79" s="10"/>
      <c r="M79" s="10">
        <f t="shared" si="34"/>
        <v>0</v>
      </c>
      <c r="N79">
        <f>N78+B79/CleElumSpringChinook!$D$4</f>
        <v>0.1642666666666667</v>
      </c>
      <c r="O79">
        <f>O78+C79/CleElumSpringChinook!$D$5</f>
        <v>1.0653333333333335</v>
      </c>
      <c r="P79">
        <f>P78+D79/CleElumSpringChinook!$D$12</f>
        <v>3.5804773969862654E-2</v>
      </c>
      <c r="Q79">
        <f>Q78+E79/CleElumSpringChinook!$D$12</f>
        <v>6.6231053029292787E-3</v>
      </c>
      <c r="R79">
        <f>R78+F79/CleElumSpringChinook!$D$12</f>
        <v>0</v>
      </c>
      <c r="S79">
        <f>S78+G79/CleElumSpringChinook!$D$12</f>
        <v>0</v>
      </c>
      <c r="T79">
        <f>T78+H79/CleElumSpringChinook!$D$12</f>
        <v>0</v>
      </c>
      <c r="U79">
        <f>U78+I79/CleElumSpringChinook!$D$12</f>
        <v>0</v>
      </c>
      <c r="V79">
        <f t="shared" si="35"/>
        <v>0</v>
      </c>
      <c r="W79">
        <f>W78+J79/CleElumSpringChinook!$D$12</f>
        <v>0</v>
      </c>
    </row>
    <row r="80" spans="1:23">
      <c r="A80" s="10"/>
      <c r="M80" s="10">
        <f t="shared" si="34"/>
        <v>0</v>
      </c>
      <c r="N80">
        <f>N79+B80/CleElumSpringChinook!$D$4</f>
        <v>0.1642666666666667</v>
      </c>
      <c r="O80">
        <f>O79+C80/CleElumSpringChinook!$D$5</f>
        <v>1.0653333333333335</v>
      </c>
      <c r="P80">
        <f>P79+D80/CleElumSpringChinook!$D$12</f>
        <v>3.5804773969862654E-2</v>
      </c>
      <c r="Q80">
        <f>Q79+E80/CleElumSpringChinook!$D$12</f>
        <v>6.6231053029292787E-3</v>
      </c>
      <c r="R80">
        <f>R79+F80/CleElumSpringChinook!$D$12</f>
        <v>0</v>
      </c>
      <c r="S80">
        <f>S79+G80/CleElumSpringChinook!$D$12</f>
        <v>0</v>
      </c>
      <c r="T80">
        <f>T79+H80/CleElumSpringChinook!$D$12</f>
        <v>0</v>
      </c>
      <c r="U80">
        <f>U79+I80/CleElumSpringChinook!$D$12</f>
        <v>0</v>
      </c>
      <c r="V80">
        <f t="shared" si="35"/>
        <v>0</v>
      </c>
      <c r="W80">
        <f>W79+J80/CleElumSpringChinook!$D$12</f>
        <v>0</v>
      </c>
    </row>
    <row r="81" spans="1:23">
      <c r="A81" s="10"/>
      <c r="M81" s="10">
        <f t="shared" ref="M81:M82" si="36">A81</f>
        <v>0</v>
      </c>
      <c r="N81">
        <f>N80+B81/CleElumSpringChinook!$D$4</f>
        <v>0.1642666666666667</v>
      </c>
      <c r="O81">
        <f>O80+C81/CleElumSpringChinook!$D$5</f>
        <v>1.0653333333333335</v>
      </c>
      <c r="P81">
        <f>P80+D81/CleElumSpringChinook!$D$12</f>
        <v>3.5804773969862654E-2</v>
      </c>
      <c r="Q81">
        <f>Q80+E81/CleElumSpringChinook!$D$12</f>
        <v>6.6231053029292787E-3</v>
      </c>
      <c r="R81">
        <f>R80+F81/CleElumSpringChinook!$D$12</f>
        <v>0</v>
      </c>
      <c r="S81">
        <f>S80+G81/CleElumSpringChinook!$D$12</f>
        <v>0</v>
      </c>
      <c r="T81">
        <f>T80+H81/CleElumSpringChinook!$D$12</f>
        <v>0</v>
      </c>
      <c r="U81">
        <f>U80+I81/CleElumSpringChinook!$D$12</f>
        <v>0</v>
      </c>
      <c r="V81">
        <f t="shared" ref="V81:V82" si="37">T81+U81</f>
        <v>0</v>
      </c>
      <c r="W81">
        <f>W80+J81/CleElumSpringChinook!$D$12</f>
        <v>0</v>
      </c>
    </row>
    <row r="82" spans="1:23">
      <c r="A82" s="10"/>
      <c r="M82" s="10">
        <f t="shared" si="36"/>
        <v>0</v>
      </c>
      <c r="N82">
        <f>N81+B82/CleElumSpringChinook!$D$4</f>
        <v>0.1642666666666667</v>
      </c>
      <c r="O82">
        <f>O81+C82/CleElumSpringChinook!$D$5</f>
        <v>1.0653333333333335</v>
      </c>
      <c r="P82">
        <f>P81+D82/CleElumSpringChinook!$D$12</f>
        <v>3.5804773969862654E-2</v>
      </c>
      <c r="Q82">
        <f>Q81+E82/CleElumSpringChinook!$D$12</f>
        <v>6.6231053029292787E-3</v>
      </c>
      <c r="R82">
        <f>R81+F82/CleElumSpringChinook!$D$12</f>
        <v>0</v>
      </c>
      <c r="S82">
        <f>S81+G82/CleElumSpringChinook!$D$12</f>
        <v>0</v>
      </c>
      <c r="T82">
        <f>T81+H82/CleElumSpringChinook!$D$12</f>
        <v>0</v>
      </c>
      <c r="U82">
        <f>U81+I82/CleElumSpringChinook!$D$12</f>
        <v>0</v>
      </c>
      <c r="V82">
        <f t="shared" si="37"/>
        <v>0</v>
      </c>
      <c r="W82">
        <f>W81+J82/CleElumSpringChinook!$D$12</f>
        <v>0</v>
      </c>
    </row>
    <row r="83" spans="1:23">
      <c r="A83" s="10"/>
      <c r="M83" s="10">
        <f t="shared" ref="M83" si="38">A83</f>
        <v>0</v>
      </c>
      <c r="N83">
        <f>N82+B83/CleElumSpringChinook!$D$4</f>
        <v>0.1642666666666667</v>
      </c>
      <c r="O83">
        <f>O82+C83/CleElumSpringChinook!$D$5</f>
        <v>1.0653333333333335</v>
      </c>
      <c r="P83">
        <f>P82+D83/CleElumSpringChinook!$D$12</f>
        <v>3.5804773969862654E-2</v>
      </c>
      <c r="Q83">
        <f>Q82+E83/CleElumSpringChinook!$D$12</f>
        <v>6.6231053029292787E-3</v>
      </c>
      <c r="R83">
        <f>R82+F83/CleElumSpringChinook!$D$12</f>
        <v>0</v>
      </c>
      <c r="S83">
        <f>S82+G83/CleElumSpringChinook!$D$12</f>
        <v>0</v>
      </c>
      <c r="T83">
        <f>T82+H83/CleElumSpringChinook!$D$12</f>
        <v>0</v>
      </c>
      <c r="U83">
        <f>U82+I83/CleElumSpringChinook!$D$12</f>
        <v>0</v>
      </c>
      <c r="V83">
        <f t="shared" ref="V83" si="39">T83+U83</f>
        <v>0</v>
      </c>
      <c r="W83">
        <f>W82+J83/CleElumSpringChinook!$D$12</f>
        <v>0</v>
      </c>
    </row>
    <row r="84" spans="1:23">
      <c r="A84" s="10"/>
      <c r="M84" s="10">
        <f t="shared" ref="M84:M87" si="40">A84</f>
        <v>0</v>
      </c>
      <c r="N84">
        <f>N83+B84/CleElumSpringChinook!$D$4</f>
        <v>0.1642666666666667</v>
      </c>
      <c r="O84">
        <f>O83+C84/CleElumSpringChinook!$D$5</f>
        <v>1.0653333333333335</v>
      </c>
      <c r="P84">
        <f>P83+D84/CleElumSpringChinook!$D$12</f>
        <v>3.5804773969862654E-2</v>
      </c>
      <c r="Q84">
        <f>Q83+E84/CleElumSpringChinook!$D$12</f>
        <v>6.6231053029292787E-3</v>
      </c>
      <c r="R84">
        <f>R83+F84/CleElumSpringChinook!$D$12</f>
        <v>0</v>
      </c>
      <c r="S84">
        <f>S83+G84/CleElumSpringChinook!$D$12</f>
        <v>0</v>
      </c>
      <c r="T84">
        <f>T83+H84/CleElumSpringChinook!$D$12</f>
        <v>0</v>
      </c>
      <c r="U84">
        <f>U83+I84/CleElumSpringChinook!$D$12</f>
        <v>0</v>
      </c>
      <c r="V84">
        <f t="shared" ref="V84:V87" si="41">T84+U84</f>
        <v>0</v>
      </c>
      <c r="W84">
        <f>W83+J84/CleElumSpringChinook!$D$12</f>
        <v>0</v>
      </c>
    </row>
    <row r="85" spans="1:23">
      <c r="A85" s="10"/>
      <c r="M85" s="10">
        <f t="shared" si="40"/>
        <v>0</v>
      </c>
      <c r="N85">
        <f>N84+B85/CleElumSpringChinook!$D$4</f>
        <v>0.1642666666666667</v>
      </c>
      <c r="O85">
        <f>O84+C85/CleElumSpringChinook!$D$5</f>
        <v>1.0653333333333335</v>
      </c>
      <c r="P85">
        <f>P84+D85/CleElumSpringChinook!$D$12</f>
        <v>3.5804773969862654E-2</v>
      </c>
      <c r="Q85">
        <f>Q84+E85/CleElumSpringChinook!$D$12</f>
        <v>6.6231053029292787E-3</v>
      </c>
      <c r="R85">
        <f>R84+F85/CleElumSpringChinook!$D$12</f>
        <v>0</v>
      </c>
      <c r="S85">
        <f>S84+G85/CleElumSpringChinook!$D$12</f>
        <v>0</v>
      </c>
      <c r="T85">
        <f>T84+H85/CleElumSpringChinook!$D$12</f>
        <v>0</v>
      </c>
      <c r="U85">
        <f>U84+I85/CleElumSpringChinook!$D$12</f>
        <v>0</v>
      </c>
      <c r="V85">
        <f t="shared" si="41"/>
        <v>0</v>
      </c>
      <c r="W85">
        <f>W84+J85/CleElumSpringChinook!$D$12</f>
        <v>0</v>
      </c>
    </row>
    <row r="86" spans="1:23">
      <c r="A86" s="10"/>
      <c r="M86" s="10">
        <f t="shared" si="40"/>
        <v>0</v>
      </c>
      <c r="N86">
        <f>N85+B86/CleElumSpringChinook!$D$4</f>
        <v>0.1642666666666667</v>
      </c>
      <c r="O86">
        <f>O85+C86/CleElumSpringChinook!$D$5</f>
        <v>1.0653333333333335</v>
      </c>
      <c r="P86">
        <f>P85+D86/CleElumSpringChinook!$D$12</f>
        <v>3.5804773969862654E-2</v>
      </c>
      <c r="Q86">
        <f>Q85+E86/CleElumSpringChinook!$D$12</f>
        <v>6.6231053029292787E-3</v>
      </c>
      <c r="R86">
        <f>R85+F86/CleElumSpringChinook!$D$12</f>
        <v>0</v>
      </c>
      <c r="S86">
        <f>S85+G86/CleElumSpringChinook!$D$12</f>
        <v>0</v>
      </c>
      <c r="T86">
        <f>T85+H86/CleElumSpringChinook!$D$12</f>
        <v>0</v>
      </c>
      <c r="U86">
        <f>U85+I86/CleElumSpringChinook!$D$12</f>
        <v>0</v>
      </c>
      <c r="V86">
        <f t="shared" si="41"/>
        <v>0</v>
      </c>
      <c r="W86">
        <f>W85+J86/CleElumSpringChinook!$D$12</f>
        <v>0</v>
      </c>
    </row>
    <row r="87" spans="1:23">
      <c r="A87" s="10"/>
      <c r="M87" s="10">
        <f t="shared" si="40"/>
        <v>0</v>
      </c>
      <c r="N87">
        <f>N86+B87/CleElumSpringChinook!$D$4</f>
        <v>0.1642666666666667</v>
      </c>
      <c r="O87">
        <f>O86+C87/CleElumSpringChinook!$D$5</f>
        <v>1.0653333333333335</v>
      </c>
      <c r="P87">
        <f>P86+D87/CleElumSpringChinook!$D$12</f>
        <v>3.5804773969862654E-2</v>
      </c>
      <c r="Q87">
        <f>Q86+E87/CleElumSpringChinook!$D$12</f>
        <v>6.6231053029292787E-3</v>
      </c>
      <c r="R87">
        <f>R86+F87/CleElumSpringChinook!$D$12</f>
        <v>0</v>
      </c>
      <c r="S87">
        <f>S86+G87/CleElumSpringChinook!$D$12</f>
        <v>0</v>
      </c>
      <c r="T87">
        <f>T86+H87/CleElumSpringChinook!$D$12</f>
        <v>0</v>
      </c>
      <c r="U87">
        <f>U86+I87/CleElumSpringChinook!$D$12</f>
        <v>0</v>
      </c>
      <c r="V87">
        <f t="shared" si="41"/>
        <v>0</v>
      </c>
      <c r="W87">
        <f>W86+J87/CleElumSpringChinook!$D$12</f>
        <v>0</v>
      </c>
    </row>
    <row r="88" spans="1:23">
      <c r="A88" s="10"/>
      <c r="M88" s="10">
        <f t="shared" ref="M88:M89" si="42">A88</f>
        <v>0</v>
      </c>
      <c r="N88">
        <f>N87+B88/CleElumSpringChinook!$D$4</f>
        <v>0.1642666666666667</v>
      </c>
      <c r="O88">
        <f>O87+C88/CleElumSpringChinook!$D$5</f>
        <v>1.0653333333333335</v>
      </c>
      <c r="P88">
        <f>P87+D88/CleElumSpringChinook!$D$12</f>
        <v>3.5804773969862654E-2</v>
      </c>
      <c r="Q88">
        <f>Q87+E88/CleElumSpringChinook!$D$12</f>
        <v>6.6231053029292787E-3</v>
      </c>
      <c r="R88">
        <f>R87+F88/CleElumSpringChinook!$D$12</f>
        <v>0</v>
      </c>
      <c r="S88">
        <f>S87+G88/CleElumSpringChinook!$D$12</f>
        <v>0</v>
      </c>
      <c r="T88">
        <f>T87+H88/CleElumSpringChinook!$D$12</f>
        <v>0</v>
      </c>
      <c r="U88">
        <f>U87+I88/CleElumSpringChinook!$D$12</f>
        <v>0</v>
      </c>
      <c r="V88">
        <f t="shared" ref="V88:V89" si="43">T88+U88</f>
        <v>0</v>
      </c>
      <c r="W88">
        <f>W87+J88/CleElumSpringChinook!$D$12</f>
        <v>0</v>
      </c>
    </row>
    <row r="89" spans="1:23">
      <c r="A89" s="10"/>
      <c r="M89" s="10">
        <f t="shared" si="42"/>
        <v>0</v>
      </c>
      <c r="N89">
        <f>N88+B89/CleElumSpringChinook!$D$4</f>
        <v>0.1642666666666667</v>
      </c>
      <c r="O89">
        <f>O88+C89/CleElumSpringChinook!$D$5</f>
        <v>1.0653333333333335</v>
      </c>
      <c r="P89">
        <f>P88+D89/CleElumSpringChinook!$D$12</f>
        <v>3.5804773969862654E-2</v>
      </c>
      <c r="Q89">
        <f>Q88+E89/CleElumSpringChinook!$D$12</f>
        <v>6.6231053029292787E-3</v>
      </c>
      <c r="R89">
        <f>R88+F89/CleElumSpringChinook!$D$12</f>
        <v>0</v>
      </c>
      <c r="S89">
        <f>S88+G89/CleElumSpringChinook!$D$12</f>
        <v>0</v>
      </c>
      <c r="T89">
        <f>T88+H89/CleElumSpringChinook!$D$12</f>
        <v>0</v>
      </c>
      <c r="U89">
        <f>U88+I89/CleElumSpringChinook!$D$12</f>
        <v>0</v>
      </c>
      <c r="V89">
        <f t="shared" si="43"/>
        <v>0</v>
      </c>
      <c r="W89">
        <f>W88+J89/CleElumSpringChinook!$D$12</f>
        <v>0</v>
      </c>
    </row>
    <row r="90" spans="1:23">
      <c r="A90" s="10"/>
      <c r="M90" s="10">
        <f t="shared" ref="M90:M91" si="44">A90</f>
        <v>0</v>
      </c>
      <c r="N90">
        <f>N89+B90/CleElumSpringChinook!$D$4</f>
        <v>0.1642666666666667</v>
      </c>
      <c r="O90">
        <f>O89+C90/CleElumSpringChinook!$D$5</f>
        <v>1.0653333333333335</v>
      </c>
      <c r="P90">
        <f>P89+D90/CleElumSpringChinook!$D$12</f>
        <v>3.5804773969862654E-2</v>
      </c>
      <c r="Q90">
        <f>Q89+E90/CleElumSpringChinook!$D$12</f>
        <v>6.6231053029292787E-3</v>
      </c>
      <c r="R90">
        <f>R89+F90/CleElumSpringChinook!$D$12</f>
        <v>0</v>
      </c>
      <c r="S90">
        <f>S89+G90/CleElumSpringChinook!$D$12</f>
        <v>0</v>
      </c>
      <c r="T90">
        <f>T89+H90/CleElumSpringChinook!$D$12</f>
        <v>0</v>
      </c>
      <c r="U90">
        <f>U89+I90/CleElumSpringChinook!$D$12</f>
        <v>0</v>
      </c>
      <c r="V90">
        <f t="shared" ref="V90:V91" si="45">T90+U90</f>
        <v>0</v>
      </c>
      <c r="W90">
        <f>W89+J90/CleElumSpringChinook!$D$12</f>
        <v>0</v>
      </c>
    </row>
    <row r="91" spans="1:23">
      <c r="A91" s="10"/>
      <c r="M91" s="10">
        <f t="shared" si="44"/>
        <v>0</v>
      </c>
      <c r="N91">
        <f>N90+B91/CleElumSpringChinook!$D$4</f>
        <v>0.1642666666666667</v>
      </c>
      <c r="O91">
        <f>O90+C91/CleElumSpringChinook!$D$5</f>
        <v>1.0653333333333335</v>
      </c>
      <c r="P91">
        <f>P90+D91/CleElumSpringChinook!$D$12</f>
        <v>3.5804773969862654E-2</v>
      </c>
      <c r="Q91">
        <f>Q90+E91/CleElumSpringChinook!$D$12</f>
        <v>6.6231053029292787E-3</v>
      </c>
      <c r="R91">
        <f>R90+F91/CleElumSpringChinook!$D$12</f>
        <v>0</v>
      </c>
      <c r="S91">
        <f>S90+G91/CleElumSpringChinook!$D$12</f>
        <v>0</v>
      </c>
      <c r="T91">
        <f>T90+H91/CleElumSpringChinook!$D$12</f>
        <v>0</v>
      </c>
      <c r="U91">
        <f>U90+I91/CleElumSpringChinook!$D$12</f>
        <v>0</v>
      </c>
      <c r="V91">
        <f t="shared" si="45"/>
        <v>0</v>
      </c>
      <c r="W91">
        <f>W90+J91/CleElumSpringChinook!$D$12</f>
        <v>0</v>
      </c>
    </row>
    <row r="92" spans="1:23">
      <c r="A92" s="10"/>
      <c r="M92" s="10">
        <f t="shared" ref="M92:M94" si="46">A92</f>
        <v>0</v>
      </c>
      <c r="N92">
        <f>N91+B92/CleElumSpringChinook!$D$4</f>
        <v>0.1642666666666667</v>
      </c>
      <c r="O92">
        <f>O91+C92/CleElumSpringChinook!$D$5</f>
        <v>1.0653333333333335</v>
      </c>
      <c r="P92">
        <f>P91+D92/CleElumSpringChinook!$D$12</f>
        <v>3.5804773969862654E-2</v>
      </c>
      <c r="Q92">
        <f>Q91+E92/CleElumSpringChinook!$D$12</f>
        <v>6.6231053029292787E-3</v>
      </c>
      <c r="R92">
        <f>R91+F92/CleElumSpringChinook!$D$12</f>
        <v>0</v>
      </c>
      <c r="S92">
        <f>S91+G92/CleElumSpringChinook!$D$12</f>
        <v>0</v>
      </c>
      <c r="T92">
        <f>T91+H92/CleElumSpringChinook!$D$12</f>
        <v>0</v>
      </c>
      <c r="U92">
        <f>U91+I92/CleElumSpringChinook!$D$12</f>
        <v>0</v>
      </c>
      <c r="V92">
        <f t="shared" ref="V92:V94" si="47">T92+U92</f>
        <v>0</v>
      </c>
      <c r="W92">
        <f>W91+J92/CleElumSpringChinook!$D$12</f>
        <v>0</v>
      </c>
    </row>
    <row r="93" spans="1:23">
      <c r="A93" s="10"/>
      <c r="M93" s="10">
        <f t="shared" si="46"/>
        <v>0</v>
      </c>
      <c r="N93">
        <f>N92+B93/CleElumSpringChinook!$D$4</f>
        <v>0.1642666666666667</v>
      </c>
      <c r="O93">
        <f>O92+C93/CleElumSpringChinook!$D$5</f>
        <v>1.0653333333333335</v>
      </c>
      <c r="P93">
        <f>P92+D93/CleElumSpringChinook!$D$12</f>
        <v>3.5804773969862654E-2</v>
      </c>
      <c r="Q93">
        <f>Q92+E93/CleElumSpringChinook!$D$12</f>
        <v>6.6231053029292787E-3</v>
      </c>
      <c r="R93">
        <f>R92+F93/CleElumSpringChinook!$D$12</f>
        <v>0</v>
      </c>
      <c r="S93">
        <f>S92+G93/CleElumSpringChinook!$D$12</f>
        <v>0</v>
      </c>
      <c r="T93">
        <f>T92+H93/CleElumSpringChinook!$D$12</f>
        <v>0</v>
      </c>
      <c r="U93">
        <f>U92+I93/CleElumSpringChinook!$D$12</f>
        <v>0</v>
      </c>
      <c r="V93">
        <f t="shared" si="47"/>
        <v>0</v>
      </c>
      <c r="W93">
        <f>W92+J93/CleElumSpringChinook!$D$12</f>
        <v>0</v>
      </c>
    </row>
    <row r="94" spans="1:23">
      <c r="A94" s="10"/>
      <c r="M94" s="10">
        <f t="shared" si="46"/>
        <v>0</v>
      </c>
      <c r="N94">
        <f>N93+B94/CleElumSpringChinook!$D$4</f>
        <v>0.1642666666666667</v>
      </c>
      <c r="O94">
        <f>O93+C94/CleElumSpringChinook!$D$5</f>
        <v>1.0653333333333335</v>
      </c>
      <c r="P94">
        <f>P93+D94/CleElumSpringChinook!$D$12</f>
        <v>3.5804773969862654E-2</v>
      </c>
      <c r="Q94">
        <f>Q93+E94/CleElumSpringChinook!$D$12</f>
        <v>6.6231053029292787E-3</v>
      </c>
      <c r="R94">
        <f>R93+F94/CleElumSpringChinook!$D$12</f>
        <v>0</v>
      </c>
      <c r="S94">
        <f>S93+G94/CleElumSpringChinook!$D$12</f>
        <v>0</v>
      </c>
      <c r="T94">
        <f>T93+H94/CleElumSpringChinook!$D$12</f>
        <v>0</v>
      </c>
      <c r="U94">
        <f>U93+I94/CleElumSpringChinook!$D$12</f>
        <v>0</v>
      </c>
      <c r="V94">
        <f t="shared" si="47"/>
        <v>0</v>
      </c>
      <c r="W94">
        <f>W93+J94/CleElumSpringChinook!$D$12</f>
        <v>0</v>
      </c>
    </row>
    <row r="95" spans="1:23">
      <c r="A95" s="10"/>
      <c r="M95" s="10">
        <f t="shared" ref="M95:M97" si="48">A95</f>
        <v>0</v>
      </c>
      <c r="N95">
        <f>N94+B95/CleElumSpringChinook!$D$4</f>
        <v>0.1642666666666667</v>
      </c>
      <c r="O95">
        <f>O94+C95/CleElumSpringChinook!$D$5</f>
        <v>1.0653333333333335</v>
      </c>
      <c r="P95">
        <f>P94+D95/CleElumSpringChinook!$D$12</f>
        <v>3.5804773969862654E-2</v>
      </c>
      <c r="Q95">
        <f>Q94+E95/CleElumSpringChinook!$D$12</f>
        <v>6.6231053029292787E-3</v>
      </c>
      <c r="R95">
        <f>R94+F95/CleElumSpringChinook!$D$12</f>
        <v>0</v>
      </c>
      <c r="S95">
        <f>S94+G95/CleElumSpringChinook!$D$12</f>
        <v>0</v>
      </c>
      <c r="T95">
        <f>T94+H95/CleElumSpringChinook!$D$12</f>
        <v>0</v>
      </c>
      <c r="U95">
        <f>U94+I95/CleElumSpringChinook!$D$12</f>
        <v>0</v>
      </c>
      <c r="V95">
        <f t="shared" ref="V95:V97" si="49">T95+U95</f>
        <v>0</v>
      </c>
      <c r="W95">
        <f>W94+J95/CleElumSpringChinook!$D$12</f>
        <v>0</v>
      </c>
    </row>
    <row r="96" spans="1:23">
      <c r="A96" s="10"/>
      <c r="M96" s="10">
        <f t="shared" si="48"/>
        <v>0</v>
      </c>
      <c r="N96">
        <f>N95+B96/CleElumSpringChinook!$D$4</f>
        <v>0.1642666666666667</v>
      </c>
      <c r="O96">
        <f>O95+C96/CleElumSpringChinook!$D$5</f>
        <v>1.0653333333333335</v>
      </c>
      <c r="P96">
        <f>P95+D96/CleElumSpringChinook!$D$12</f>
        <v>3.5804773969862654E-2</v>
      </c>
      <c r="Q96">
        <f>Q95+E96/CleElumSpringChinook!$D$12</f>
        <v>6.6231053029292787E-3</v>
      </c>
      <c r="R96">
        <f>R95+F96/CleElumSpringChinook!$D$12</f>
        <v>0</v>
      </c>
      <c r="S96">
        <f>S95+G96/CleElumSpringChinook!$D$12</f>
        <v>0</v>
      </c>
      <c r="T96">
        <f>T95+H96/CleElumSpringChinook!$D$12</f>
        <v>0</v>
      </c>
      <c r="U96">
        <f>U95+I96/CleElumSpringChinook!$D$12</f>
        <v>0</v>
      </c>
      <c r="V96">
        <f t="shared" si="49"/>
        <v>0</v>
      </c>
      <c r="W96">
        <f>W95+J96/CleElumSpringChinook!$D$12</f>
        <v>0</v>
      </c>
    </row>
    <row r="97" spans="1:23">
      <c r="A97" s="10"/>
      <c r="M97" s="10">
        <f t="shared" si="48"/>
        <v>0</v>
      </c>
      <c r="N97">
        <f>N96+B97/CleElumSpringChinook!$D$4</f>
        <v>0.1642666666666667</v>
      </c>
      <c r="O97">
        <f>O96+C97/CleElumSpringChinook!$D$5</f>
        <v>1.0653333333333335</v>
      </c>
      <c r="P97">
        <f>P96+D97/CleElumSpringChinook!$D$12</f>
        <v>3.5804773969862654E-2</v>
      </c>
      <c r="Q97">
        <f>Q96+E97/CleElumSpringChinook!$D$12</f>
        <v>6.6231053029292787E-3</v>
      </c>
      <c r="R97">
        <f>R96+F97/CleElumSpringChinook!$D$12</f>
        <v>0</v>
      </c>
      <c r="S97">
        <f>S96+G97/CleElumSpringChinook!$D$12</f>
        <v>0</v>
      </c>
      <c r="T97">
        <f>T96+H97/CleElumSpringChinook!$D$12</f>
        <v>0</v>
      </c>
      <c r="U97">
        <f>U96+I97/CleElumSpringChinook!$D$12</f>
        <v>0</v>
      </c>
      <c r="V97">
        <f t="shared" si="49"/>
        <v>0</v>
      </c>
      <c r="W97">
        <f>W96+J97/CleElumSpringChinook!$D$12</f>
        <v>0</v>
      </c>
    </row>
    <row r="98" spans="1:23">
      <c r="A98" s="10"/>
      <c r="M98" s="10">
        <f t="shared" ref="M98:M99" si="50">A98</f>
        <v>0</v>
      </c>
      <c r="N98">
        <f>N97+B98/CleElumSpringChinook!$D$4</f>
        <v>0.1642666666666667</v>
      </c>
      <c r="O98">
        <f>O97+C98/CleElumSpringChinook!$D$5</f>
        <v>1.0653333333333335</v>
      </c>
      <c r="P98">
        <f>P97+D98/CleElumSpringChinook!$D$12</f>
        <v>3.5804773969862654E-2</v>
      </c>
      <c r="Q98">
        <f>Q97+E98/CleElumSpringChinook!$D$12</f>
        <v>6.6231053029292787E-3</v>
      </c>
      <c r="R98">
        <f>R97+F98/CleElumSpringChinook!$D$12</f>
        <v>0</v>
      </c>
      <c r="S98">
        <f>S97+G98/CleElumSpringChinook!$D$12</f>
        <v>0</v>
      </c>
      <c r="T98">
        <f>T97+H98/CleElumSpringChinook!$D$12</f>
        <v>0</v>
      </c>
      <c r="U98">
        <f>U97+I98/CleElumSpringChinook!$D$12</f>
        <v>0</v>
      </c>
      <c r="V98">
        <f t="shared" ref="V98:V99" si="51">T98+U98</f>
        <v>0</v>
      </c>
      <c r="W98">
        <f>W97+J98/CleElumSpringChinook!$D$12</f>
        <v>0</v>
      </c>
    </row>
    <row r="99" spans="1:23">
      <c r="A99" s="10"/>
      <c r="M99" s="10">
        <f t="shared" si="50"/>
        <v>0</v>
      </c>
      <c r="N99">
        <f>N98+B99/CleElumSpringChinook!$D$4</f>
        <v>0.1642666666666667</v>
      </c>
      <c r="O99">
        <f>O98+C99/CleElumSpringChinook!$D$5</f>
        <v>1.0653333333333335</v>
      </c>
      <c r="P99">
        <f>P98+D99/CleElumSpringChinook!$D$12</f>
        <v>3.5804773969862654E-2</v>
      </c>
      <c r="Q99">
        <f>Q98+E99/CleElumSpringChinook!$D$12</f>
        <v>6.6231053029292787E-3</v>
      </c>
      <c r="R99">
        <f>R98+F99/CleElumSpringChinook!$D$12</f>
        <v>0</v>
      </c>
      <c r="S99">
        <f>S98+G99/CleElumSpringChinook!$D$12</f>
        <v>0</v>
      </c>
      <c r="T99">
        <f>T98+H99/CleElumSpringChinook!$D$12</f>
        <v>0</v>
      </c>
      <c r="U99">
        <f>U98+I99/CleElumSpringChinook!$D$12</f>
        <v>0</v>
      </c>
      <c r="V99">
        <f t="shared" si="51"/>
        <v>0</v>
      </c>
      <c r="W99">
        <f>W98+J99/CleElumSpringChinook!$D$12</f>
        <v>0</v>
      </c>
    </row>
    <row r="100" spans="1:23">
      <c r="A100" s="10"/>
      <c r="M100" s="10">
        <f t="shared" ref="M100:M124" si="52">A100</f>
        <v>0</v>
      </c>
      <c r="N100">
        <f>N99+B100/CleElumSpringChinook!$D$4</f>
        <v>0.1642666666666667</v>
      </c>
      <c r="O100">
        <f>O99+C100/CleElumSpringChinook!$D$5</f>
        <v>1.0653333333333335</v>
      </c>
      <c r="P100">
        <f>P99+D100/CleElumSpringChinook!$D$12</f>
        <v>3.5804773969862654E-2</v>
      </c>
      <c r="Q100">
        <f>Q99+E100/CleElumSpringChinook!$D$12</f>
        <v>6.6231053029292787E-3</v>
      </c>
      <c r="R100">
        <f>R99+F100/CleElumSpringChinook!$D$12</f>
        <v>0</v>
      </c>
      <c r="S100">
        <f>S99+G100/CleElumSpringChinook!$D$12</f>
        <v>0</v>
      </c>
      <c r="T100">
        <f>T99+H100/CleElumSpringChinook!$D$12</f>
        <v>0</v>
      </c>
      <c r="U100">
        <f>U99+I100/CleElumSpringChinook!$D$12</f>
        <v>0</v>
      </c>
      <c r="V100">
        <f t="shared" ref="V100:V124" si="53">T100+U100</f>
        <v>0</v>
      </c>
      <c r="W100">
        <f>W99+J100/CleElumSpringChinook!$D$12</f>
        <v>0</v>
      </c>
    </row>
    <row r="101" spans="1:23">
      <c r="A101" s="10"/>
      <c r="M101" s="10">
        <f t="shared" si="52"/>
        <v>0</v>
      </c>
      <c r="N101">
        <f>N100+B101/CleElumSpringChinook!$D$4</f>
        <v>0.1642666666666667</v>
      </c>
      <c r="O101">
        <f>O100+C101/CleElumSpringChinook!$D$5</f>
        <v>1.0653333333333335</v>
      </c>
      <c r="P101">
        <f>P100+D101/CleElumSpringChinook!$D$12</f>
        <v>3.5804773969862654E-2</v>
      </c>
      <c r="Q101">
        <f>Q100+E101/CleElumSpringChinook!$D$12</f>
        <v>6.6231053029292787E-3</v>
      </c>
      <c r="R101">
        <f>R100+F101/CleElumSpringChinook!$D$12</f>
        <v>0</v>
      </c>
      <c r="S101">
        <f>S100+G101/CleElumSpringChinook!$D$12</f>
        <v>0</v>
      </c>
      <c r="T101">
        <f>T100+H101/CleElumSpringChinook!$D$12</f>
        <v>0</v>
      </c>
      <c r="U101">
        <f>U100+I101/CleElumSpringChinook!$D$12</f>
        <v>0</v>
      </c>
      <c r="V101">
        <f t="shared" si="53"/>
        <v>0</v>
      </c>
      <c r="W101">
        <f>W100+J101/CleElumSpringChinook!$D$12</f>
        <v>0</v>
      </c>
    </row>
    <row r="102" spans="1:23">
      <c r="A102" s="10"/>
      <c r="M102" s="10">
        <f t="shared" si="52"/>
        <v>0</v>
      </c>
      <c r="N102">
        <f>N101+B102/CleElumSpringChinook!$D$4</f>
        <v>0.1642666666666667</v>
      </c>
      <c r="O102">
        <f>O101+C102/CleElumSpringChinook!$D$5</f>
        <v>1.0653333333333335</v>
      </c>
      <c r="P102">
        <f>P101+D102/CleElumSpringChinook!$D$12</f>
        <v>3.5804773969862654E-2</v>
      </c>
      <c r="Q102">
        <f>Q101+E102/CleElumSpringChinook!$D$12</f>
        <v>6.6231053029292787E-3</v>
      </c>
      <c r="R102">
        <f>R101+F102/CleElumSpringChinook!$D$12</f>
        <v>0</v>
      </c>
      <c r="S102">
        <f>S101+G102/CleElumSpringChinook!$D$12</f>
        <v>0</v>
      </c>
      <c r="T102">
        <f>T101+H102/CleElumSpringChinook!$D$12</f>
        <v>0</v>
      </c>
      <c r="U102">
        <f>U101+I102/CleElumSpringChinook!$D$12</f>
        <v>0</v>
      </c>
      <c r="V102">
        <f t="shared" si="53"/>
        <v>0</v>
      </c>
      <c r="W102">
        <f>W101+J102/CleElumSpringChinook!$D$12</f>
        <v>0</v>
      </c>
    </row>
    <row r="103" spans="1:23">
      <c r="A103" s="10"/>
      <c r="M103" s="10">
        <f t="shared" si="52"/>
        <v>0</v>
      </c>
      <c r="N103">
        <f>N102+B103/CleElumSpringChinook!$D$4</f>
        <v>0.1642666666666667</v>
      </c>
      <c r="O103">
        <f>O102+C103/CleElumSpringChinook!$D$5</f>
        <v>1.0653333333333335</v>
      </c>
      <c r="P103">
        <f>P102+D103/CleElumSpringChinook!$D$12</f>
        <v>3.5804773969862654E-2</v>
      </c>
      <c r="Q103">
        <f>Q102+E103/CleElumSpringChinook!$D$12</f>
        <v>6.6231053029292787E-3</v>
      </c>
      <c r="R103">
        <f>R102+F103/CleElumSpringChinook!$D$12</f>
        <v>0</v>
      </c>
      <c r="S103">
        <f>S102+G103/CleElumSpringChinook!$D$12</f>
        <v>0</v>
      </c>
      <c r="T103">
        <f>T102+H103/CleElumSpringChinook!$D$12</f>
        <v>0</v>
      </c>
      <c r="U103">
        <f>U102+I103/CleElumSpringChinook!$D$12</f>
        <v>0</v>
      </c>
      <c r="V103">
        <f t="shared" si="53"/>
        <v>0</v>
      </c>
      <c r="W103">
        <f>W102+J103/CleElumSpringChinook!$D$12</f>
        <v>0</v>
      </c>
    </row>
    <row r="104" spans="1:23">
      <c r="A104" s="10"/>
      <c r="M104" s="10">
        <f t="shared" si="52"/>
        <v>0</v>
      </c>
      <c r="N104">
        <f>N103+B104/CleElumSpringChinook!$D$4</f>
        <v>0.1642666666666667</v>
      </c>
      <c r="O104">
        <f>O103+C104/CleElumSpringChinook!$D$5</f>
        <v>1.0653333333333335</v>
      </c>
      <c r="P104">
        <f>P103+D104/CleElumSpringChinook!$D$12</f>
        <v>3.5804773969862654E-2</v>
      </c>
      <c r="Q104">
        <f>Q103+E104/CleElumSpringChinook!$D$12</f>
        <v>6.6231053029292787E-3</v>
      </c>
      <c r="R104">
        <f>R103+F104/CleElumSpringChinook!$D$12</f>
        <v>0</v>
      </c>
      <c r="S104">
        <f>S103+G104/CleElumSpringChinook!$D$12</f>
        <v>0</v>
      </c>
      <c r="T104">
        <f>T103+H104/CleElumSpringChinook!$D$12</f>
        <v>0</v>
      </c>
      <c r="U104">
        <f>U103+I104/CleElumSpringChinook!$D$12</f>
        <v>0</v>
      </c>
      <c r="V104">
        <f t="shared" si="53"/>
        <v>0</v>
      </c>
      <c r="W104">
        <f>W103+J104/CleElumSpringChinook!$D$12</f>
        <v>0</v>
      </c>
    </row>
    <row r="105" spans="1:23">
      <c r="A105" s="10"/>
      <c r="M105" s="10">
        <f t="shared" si="52"/>
        <v>0</v>
      </c>
      <c r="N105">
        <f>N104+B105/CleElumSpringChinook!$D$4</f>
        <v>0.1642666666666667</v>
      </c>
      <c r="O105">
        <f>O104+C105/CleElumSpringChinook!$D$5</f>
        <v>1.0653333333333335</v>
      </c>
      <c r="P105">
        <f>P104+D105/CleElumSpringChinook!$D$12</f>
        <v>3.5804773969862654E-2</v>
      </c>
      <c r="Q105">
        <f>Q104+E105/CleElumSpringChinook!$D$12</f>
        <v>6.6231053029292787E-3</v>
      </c>
      <c r="R105">
        <f>R104+F105/CleElumSpringChinook!$D$12</f>
        <v>0</v>
      </c>
      <c r="S105">
        <f>S104+G105/CleElumSpringChinook!$D$12</f>
        <v>0</v>
      </c>
      <c r="T105">
        <f>T104+H105/CleElumSpringChinook!$D$12</f>
        <v>0</v>
      </c>
      <c r="U105">
        <f>U104+I105/CleElumSpringChinook!$D$12</f>
        <v>0</v>
      </c>
      <c r="V105">
        <f t="shared" si="53"/>
        <v>0</v>
      </c>
      <c r="W105">
        <f>W104+J105/CleElumSpringChinook!$D$12</f>
        <v>0</v>
      </c>
    </row>
    <row r="106" spans="1:23">
      <c r="A106" s="10"/>
      <c r="M106" s="10">
        <f t="shared" si="52"/>
        <v>0</v>
      </c>
      <c r="N106">
        <f>N105+B106/CleElumSpringChinook!$D$4</f>
        <v>0.1642666666666667</v>
      </c>
      <c r="O106">
        <f>O105+C106/CleElumSpringChinook!$D$5</f>
        <v>1.0653333333333335</v>
      </c>
      <c r="P106">
        <f>P105+D106/CleElumSpringChinook!$D$12</f>
        <v>3.5804773969862654E-2</v>
      </c>
      <c r="Q106">
        <f>Q105+E106/CleElumSpringChinook!$D$12</f>
        <v>6.6231053029292787E-3</v>
      </c>
      <c r="R106">
        <f>R105+F106/CleElumSpringChinook!$D$12</f>
        <v>0</v>
      </c>
      <c r="S106">
        <f>S105+G106/CleElumSpringChinook!$D$12</f>
        <v>0</v>
      </c>
      <c r="T106">
        <f>T105+H106/CleElumSpringChinook!$D$12</f>
        <v>0</v>
      </c>
      <c r="U106">
        <f>U105+I106/CleElumSpringChinook!$D$12</f>
        <v>0</v>
      </c>
      <c r="V106">
        <f t="shared" si="53"/>
        <v>0</v>
      </c>
      <c r="W106">
        <f>W105+J106/CleElumSpringChinook!$D$12</f>
        <v>0</v>
      </c>
    </row>
    <row r="107" spans="1:23">
      <c r="A107" s="10"/>
      <c r="M107" s="10">
        <f t="shared" si="52"/>
        <v>0</v>
      </c>
      <c r="N107">
        <f>N106+B107/CleElumSpringChinook!$D$4</f>
        <v>0.1642666666666667</v>
      </c>
      <c r="O107">
        <f>O106+C107/CleElumSpringChinook!$D$5</f>
        <v>1.0653333333333335</v>
      </c>
      <c r="P107">
        <f>P106+D107/CleElumSpringChinook!$D$12</f>
        <v>3.5804773969862654E-2</v>
      </c>
      <c r="Q107">
        <f>Q106+E107/CleElumSpringChinook!$D$12</f>
        <v>6.6231053029292787E-3</v>
      </c>
      <c r="R107">
        <f>R106+F107/CleElumSpringChinook!$D$12</f>
        <v>0</v>
      </c>
      <c r="S107">
        <f>S106+G107/CleElumSpringChinook!$D$12</f>
        <v>0</v>
      </c>
      <c r="T107">
        <f>T106+H107/CleElumSpringChinook!$D$12</f>
        <v>0</v>
      </c>
      <c r="U107">
        <f>U106+I107/CleElumSpringChinook!$D$12</f>
        <v>0</v>
      </c>
      <c r="V107">
        <f t="shared" si="53"/>
        <v>0</v>
      </c>
      <c r="W107">
        <f>W106+J107/CleElumSpringChinook!$D$12</f>
        <v>0</v>
      </c>
    </row>
    <row r="108" spans="1:23">
      <c r="A108" s="10"/>
      <c r="M108" s="10">
        <f t="shared" si="52"/>
        <v>0</v>
      </c>
      <c r="N108">
        <f>N107+B108/CleElumSpringChinook!$D$4</f>
        <v>0.1642666666666667</v>
      </c>
      <c r="O108">
        <f>O107+C108/CleElumSpringChinook!$D$5</f>
        <v>1.0653333333333335</v>
      </c>
      <c r="P108">
        <f>P107+D108/CleElumSpringChinook!$D$12</f>
        <v>3.5804773969862654E-2</v>
      </c>
      <c r="Q108">
        <f>Q107+E108/CleElumSpringChinook!$D$12</f>
        <v>6.6231053029292787E-3</v>
      </c>
      <c r="R108">
        <f>R107+F108/CleElumSpringChinook!$D$12</f>
        <v>0</v>
      </c>
      <c r="S108">
        <f>S107+G108/CleElumSpringChinook!$D$12</f>
        <v>0</v>
      </c>
      <c r="T108">
        <f>T107+H108/CleElumSpringChinook!$D$12</f>
        <v>0</v>
      </c>
      <c r="U108">
        <f>U107+I108/CleElumSpringChinook!$D$12</f>
        <v>0</v>
      </c>
      <c r="V108">
        <f t="shared" si="53"/>
        <v>0</v>
      </c>
      <c r="W108">
        <f>W107+J108/CleElumSpringChinook!$D$12</f>
        <v>0</v>
      </c>
    </row>
    <row r="109" spans="1:23">
      <c r="A109" s="10"/>
      <c r="M109" s="10">
        <f t="shared" si="52"/>
        <v>0</v>
      </c>
      <c r="N109">
        <f>N108+B109/CleElumSpringChinook!$D$4</f>
        <v>0.1642666666666667</v>
      </c>
      <c r="O109">
        <f>O108+C109/CleElumSpringChinook!$D$5</f>
        <v>1.0653333333333335</v>
      </c>
      <c r="P109">
        <f>P108+D109/CleElumSpringChinook!$D$12</f>
        <v>3.5804773969862654E-2</v>
      </c>
      <c r="Q109">
        <f>Q108+E109/CleElumSpringChinook!$D$12</f>
        <v>6.6231053029292787E-3</v>
      </c>
      <c r="R109">
        <f>R108+F109/CleElumSpringChinook!$D$12</f>
        <v>0</v>
      </c>
      <c r="S109">
        <f>S108+G109/CleElumSpringChinook!$D$12</f>
        <v>0</v>
      </c>
      <c r="T109">
        <f>T108+H109/CleElumSpringChinook!$D$12</f>
        <v>0</v>
      </c>
      <c r="U109">
        <f>U108+I109/CleElumSpringChinook!$D$12</f>
        <v>0</v>
      </c>
      <c r="V109">
        <f t="shared" si="53"/>
        <v>0</v>
      </c>
      <c r="W109">
        <f>W108+J109/CleElumSpringChinook!$D$12</f>
        <v>0</v>
      </c>
    </row>
    <row r="110" spans="1:23">
      <c r="A110" s="10"/>
      <c r="M110" s="10">
        <f t="shared" si="52"/>
        <v>0</v>
      </c>
      <c r="N110">
        <f>N109+B110/CleElumSpringChinook!$D$4</f>
        <v>0.1642666666666667</v>
      </c>
      <c r="O110">
        <f>O109+C110/CleElumSpringChinook!$D$5</f>
        <v>1.0653333333333335</v>
      </c>
      <c r="P110">
        <f>P109+D110/CleElumSpringChinook!$D$12</f>
        <v>3.5804773969862654E-2</v>
      </c>
      <c r="Q110">
        <f>Q109+E110/CleElumSpringChinook!$D$12</f>
        <v>6.6231053029292787E-3</v>
      </c>
      <c r="R110">
        <f>R109+F110/CleElumSpringChinook!$D$12</f>
        <v>0</v>
      </c>
      <c r="S110">
        <f>S109+G110/CleElumSpringChinook!$D$12</f>
        <v>0</v>
      </c>
      <c r="T110">
        <f>T109+H110/CleElumSpringChinook!$D$12</f>
        <v>0</v>
      </c>
      <c r="U110">
        <f>U109+I110/CleElumSpringChinook!$D$12</f>
        <v>0</v>
      </c>
      <c r="V110">
        <f t="shared" si="53"/>
        <v>0</v>
      </c>
      <c r="W110">
        <f>W109+J110/CleElumSpringChinook!$D$12</f>
        <v>0</v>
      </c>
    </row>
    <row r="111" spans="1:23">
      <c r="A111" s="10"/>
      <c r="M111" s="10">
        <f t="shared" si="52"/>
        <v>0</v>
      </c>
      <c r="N111">
        <f>N110+B111/CleElumSpringChinook!$D$4</f>
        <v>0.1642666666666667</v>
      </c>
      <c r="O111">
        <f>O110+C111/CleElumSpringChinook!$D$5</f>
        <v>1.0653333333333335</v>
      </c>
      <c r="P111">
        <f>P110+D111/CleElumSpringChinook!$D$12</f>
        <v>3.5804773969862654E-2</v>
      </c>
      <c r="Q111">
        <f>Q110+E111/CleElumSpringChinook!$D$12</f>
        <v>6.6231053029292787E-3</v>
      </c>
      <c r="R111">
        <f>R110+F111/CleElumSpringChinook!$D$12</f>
        <v>0</v>
      </c>
      <c r="S111">
        <f>S110+G111/CleElumSpringChinook!$D$12</f>
        <v>0</v>
      </c>
      <c r="T111">
        <f>T110+H111/CleElumSpringChinook!$D$12</f>
        <v>0</v>
      </c>
      <c r="U111">
        <f>U110+I111/CleElumSpringChinook!$D$12</f>
        <v>0</v>
      </c>
      <c r="V111">
        <f t="shared" si="53"/>
        <v>0</v>
      </c>
      <c r="W111">
        <f>W110+J111/CleElumSpringChinook!$D$12</f>
        <v>0</v>
      </c>
    </row>
    <row r="112" spans="1:23">
      <c r="A112" s="10"/>
      <c r="M112" s="10">
        <f t="shared" si="52"/>
        <v>0</v>
      </c>
      <c r="N112">
        <f>N111+B112/CleElumSpringChinook!$D$4</f>
        <v>0.1642666666666667</v>
      </c>
      <c r="O112">
        <f>O111+C112/CleElumSpringChinook!$D$5</f>
        <v>1.0653333333333335</v>
      </c>
      <c r="P112">
        <f>P111+D112/CleElumSpringChinook!$D$12</f>
        <v>3.5804773969862654E-2</v>
      </c>
      <c r="Q112">
        <f>Q111+E112/CleElumSpringChinook!$D$12</f>
        <v>6.6231053029292787E-3</v>
      </c>
      <c r="R112">
        <f>R111+F112/CleElumSpringChinook!$D$12</f>
        <v>0</v>
      </c>
      <c r="S112">
        <f>S111+G112/CleElumSpringChinook!$D$12</f>
        <v>0</v>
      </c>
      <c r="T112">
        <f>T111+H112/CleElumSpringChinook!$D$12</f>
        <v>0</v>
      </c>
      <c r="U112">
        <f>U111+I112/CleElumSpringChinook!$D$12</f>
        <v>0</v>
      </c>
      <c r="V112">
        <f t="shared" si="53"/>
        <v>0</v>
      </c>
      <c r="W112">
        <f>W111+J112/CleElumSpringChinook!$D$12</f>
        <v>0</v>
      </c>
    </row>
    <row r="113" spans="1:23">
      <c r="A113" s="10"/>
      <c r="M113" s="10">
        <f t="shared" si="52"/>
        <v>0</v>
      </c>
      <c r="N113">
        <f>N112+B113/CleElumSpringChinook!$D$4</f>
        <v>0.1642666666666667</v>
      </c>
      <c r="O113">
        <f>O112+C113/CleElumSpringChinook!$D$5</f>
        <v>1.0653333333333335</v>
      </c>
      <c r="P113">
        <f>P112+D113/CleElumSpringChinook!$D$12</f>
        <v>3.5804773969862654E-2</v>
      </c>
      <c r="Q113">
        <f>Q112+E113/CleElumSpringChinook!$D$12</f>
        <v>6.6231053029292787E-3</v>
      </c>
      <c r="R113">
        <f>R112+F113/CleElumSpringChinook!$D$12</f>
        <v>0</v>
      </c>
      <c r="S113">
        <f>S112+G113/CleElumSpringChinook!$D$12</f>
        <v>0</v>
      </c>
      <c r="T113">
        <f>T112+H113/CleElumSpringChinook!$D$12</f>
        <v>0</v>
      </c>
      <c r="U113">
        <f>U112+I113/CleElumSpringChinook!$D$12</f>
        <v>0</v>
      </c>
      <c r="V113">
        <f t="shared" si="53"/>
        <v>0</v>
      </c>
      <c r="W113">
        <f>W112+J113/CleElumSpringChinook!$D$12</f>
        <v>0</v>
      </c>
    </row>
    <row r="114" spans="1:23">
      <c r="A114" s="10"/>
      <c r="M114" s="10">
        <f t="shared" si="52"/>
        <v>0</v>
      </c>
      <c r="N114">
        <f>N113+B114/CleElumSpringChinook!$D$4</f>
        <v>0.1642666666666667</v>
      </c>
      <c r="O114">
        <f>O113+C114/CleElumSpringChinook!$D$5</f>
        <v>1.0653333333333335</v>
      </c>
      <c r="P114">
        <f>P113+D114/CleElumSpringChinook!$D$12</f>
        <v>3.5804773969862654E-2</v>
      </c>
      <c r="Q114">
        <f>Q113+E114/CleElumSpringChinook!$D$12</f>
        <v>6.6231053029292787E-3</v>
      </c>
      <c r="R114">
        <f>R113+F114/CleElumSpringChinook!$D$12</f>
        <v>0</v>
      </c>
      <c r="S114">
        <f>S113+G114/CleElumSpringChinook!$D$12</f>
        <v>0</v>
      </c>
      <c r="T114">
        <f>T113+H114/CleElumSpringChinook!$D$12</f>
        <v>0</v>
      </c>
      <c r="U114">
        <f>U113+I114/CleElumSpringChinook!$D$12</f>
        <v>0</v>
      </c>
      <c r="V114">
        <f t="shared" si="53"/>
        <v>0</v>
      </c>
      <c r="W114">
        <f>W113+J114/CleElumSpringChinook!$D$12</f>
        <v>0</v>
      </c>
    </row>
    <row r="115" spans="1:23">
      <c r="A115" s="10"/>
      <c r="M115" s="10">
        <f t="shared" si="52"/>
        <v>0</v>
      </c>
      <c r="N115">
        <f>N114+B115/CleElumSpringChinook!$D$4</f>
        <v>0.1642666666666667</v>
      </c>
      <c r="O115">
        <f>O114+C115/CleElumSpringChinook!$D$5</f>
        <v>1.0653333333333335</v>
      </c>
      <c r="P115">
        <f>P114+D115/CleElumSpringChinook!$D$12</f>
        <v>3.5804773969862654E-2</v>
      </c>
      <c r="Q115">
        <f>Q114+E115/CleElumSpringChinook!$D$12</f>
        <v>6.6231053029292787E-3</v>
      </c>
      <c r="R115">
        <f>R114+F115/CleElumSpringChinook!$D$12</f>
        <v>0</v>
      </c>
      <c r="S115">
        <f>S114+G115/CleElumSpringChinook!$D$12</f>
        <v>0</v>
      </c>
      <c r="T115">
        <f>T114+H115/CleElumSpringChinook!$D$12</f>
        <v>0</v>
      </c>
      <c r="U115">
        <f>U114+I115/CleElumSpringChinook!$D$12</f>
        <v>0</v>
      </c>
      <c r="V115">
        <f t="shared" si="53"/>
        <v>0</v>
      </c>
      <c r="W115">
        <f>W114+J115/CleElumSpringChinook!$D$12</f>
        <v>0</v>
      </c>
    </row>
    <row r="116" spans="1:23">
      <c r="A116" s="10"/>
      <c r="M116" s="10">
        <f t="shared" si="52"/>
        <v>0</v>
      </c>
      <c r="N116">
        <f>N115+B116/CleElumSpringChinook!$D$4</f>
        <v>0.1642666666666667</v>
      </c>
      <c r="O116">
        <f>O115+C116/CleElumSpringChinook!$D$5</f>
        <v>1.0653333333333335</v>
      </c>
      <c r="P116">
        <f>P115+D116/CleElumSpringChinook!$D$12</f>
        <v>3.5804773969862654E-2</v>
      </c>
      <c r="Q116">
        <f>Q115+E116/CleElumSpringChinook!$D$12</f>
        <v>6.6231053029292787E-3</v>
      </c>
      <c r="R116">
        <f>R115+F116/CleElumSpringChinook!$D$12</f>
        <v>0</v>
      </c>
      <c r="S116">
        <f>S115+G116/CleElumSpringChinook!$D$12</f>
        <v>0</v>
      </c>
      <c r="T116">
        <f>T115+H116/CleElumSpringChinook!$D$12</f>
        <v>0</v>
      </c>
      <c r="U116">
        <f>U115+I116/CleElumSpringChinook!$D$12</f>
        <v>0</v>
      </c>
      <c r="V116">
        <f t="shared" si="53"/>
        <v>0</v>
      </c>
      <c r="W116">
        <f>W115+J116/CleElumSpringChinook!$D$12</f>
        <v>0</v>
      </c>
    </row>
    <row r="117" spans="1:23">
      <c r="A117" s="10"/>
      <c r="M117" s="10">
        <f t="shared" si="52"/>
        <v>0</v>
      </c>
      <c r="N117">
        <f>N116+B117/CleElumSpringChinook!$D$4</f>
        <v>0.1642666666666667</v>
      </c>
      <c r="O117">
        <f>O116+C117/CleElumSpringChinook!$D$5</f>
        <v>1.0653333333333335</v>
      </c>
      <c r="P117">
        <f>P116+D117/CleElumSpringChinook!$D$12</f>
        <v>3.5804773969862654E-2</v>
      </c>
      <c r="Q117">
        <f>Q116+E117/CleElumSpringChinook!$D$12</f>
        <v>6.6231053029292787E-3</v>
      </c>
      <c r="R117">
        <f>R116+F117/CleElumSpringChinook!$D$12</f>
        <v>0</v>
      </c>
      <c r="S117">
        <f>S116+G117/CleElumSpringChinook!$D$12</f>
        <v>0</v>
      </c>
      <c r="T117">
        <f>T116+H117/CleElumSpringChinook!$D$12</f>
        <v>0</v>
      </c>
      <c r="U117">
        <f>U116+I117/CleElumSpringChinook!$D$12</f>
        <v>0</v>
      </c>
      <c r="V117">
        <f t="shared" si="53"/>
        <v>0</v>
      </c>
      <c r="W117">
        <f>W116+J117/CleElumSpringChinook!$D$12</f>
        <v>0</v>
      </c>
    </row>
    <row r="118" spans="1:23">
      <c r="A118" s="10"/>
      <c r="M118" s="10">
        <f t="shared" si="52"/>
        <v>0</v>
      </c>
      <c r="N118">
        <f>N117+B118/CleElumSpringChinook!$D$4</f>
        <v>0.1642666666666667</v>
      </c>
      <c r="O118">
        <f>O117+C118/CleElumSpringChinook!$D$5</f>
        <v>1.0653333333333335</v>
      </c>
      <c r="P118">
        <f>P117+D118/CleElumSpringChinook!$D$12</f>
        <v>3.5804773969862654E-2</v>
      </c>
      <c r="Q118">
        <f>Q117+E118/CleElumSpringChinook!$D$12</f>
        <v>6.6231053029292787E-3</v>
      </c>
      <c r="R118">
        <f>R117+F118/CleElumSpringChinook!$D$12</f>
        <v>0</v>
      </c>
      <c r="S118">
        <f>S117+G118/CleElumSpringChinook!$D$12</f>
        <v>0</v>
      </c>
      <c r="T118">
        <f>T117+H118/CleElumSpringChinook!$D$12</f>
        <v>0</v>
      </c>
      <c r="U118">
        <f>U117+I118/CleElumSpringChinook!$D$12</f>
        <v>0</v>
      </c>
      <c r="V118">
        <f t="shared" si="53"/>
        <v>0</v>
      </c>
      <c r="W118">
        <f>W117+J118/CleElumSpringChinook!$D$12</f>
        <v>0</v>
      </c>
    </row>
    <row r="119" spans="1:23">
      <c r="A119" s="10"/>
      <c r="M119" s="10">
        <f t="shared" si="52"/>
        <v>0</v>
      </c>
      <c r="N119">
        <f>N118+B119/CleElumSpringChinook!$D$4</f>
        <v>0.1642666666666667</v>
      </c>
      <c r="O119">
        <f>O118+C119/CleElumSpringChinook!$D$5</f>
        <v>1.0653333333333335</v>
      </c>
      <c r="P119">
        <f>P118+D119/CleElumSpringChinook!$D$12</f>
        <v>3.5804773969862654E-2</v>
      </c>
      <c r="Q119">
        <f>Q118+E119/CleElumSpringChinook!$D$12</f>
        <v>6.6231053029292787E-3</v>
      </c>
      <c r="R119">
        <f>R118+F119/CleElumSpringChinook!$D$12</f>
        <v>0</v>
      </c>
      <c r="S119">
        <f>S118+G119/CleElumSpringChinook!$D$12</f>
        <v>0</v>
      </c>
      <c r="T119">
        <f>T118+H119/CleElumSpringChinook!$D$12</f>
        <v>0</v>
      </c>
      <c r="U119">
        <f>U118+I119/CleElumSpringChinook!$D$12</f>
        <v>0</v>
      </c>
      <c r="V119">
        <f t="shared" si="53"/>
        <v>0</v>
      </c>
      <c r="W119">
        <f>W118+J119/CleElumSpringChinook!$D$12</f>
        <v>0</v>
      </c>
    </row>
    <row r="120" spans="1:23">
      <c r="A120" s="10"/>
      <c r="M120" s="10">
        <f t="shared" si="52"/>
        <v>0</v>
      </c>
      <c r="N120">
        <f>N119+B120/CleElumSpringChinook!$D$4</f>
        <v>0.1642666666666667</v>
      </c>
      <c r="O120">
        <f>O119+C120/CleElumSpringChinook!$D$5</f>
        <v>1.0653333333333335</v>
      </c>
      <c r="P120">
        <f>P119+D120/CleElumSpringChinook!$D$12</f>
        <v>3.5804773969862654E-2</v>
      </c>
      <c r="Q120">
        <f>Q119+E120/CleElumSpringChinook!$D$12</f>
        <v>6.6231053029292787E-3</v>
      </c>
      <c r="R120">
        <f>R119+F120/CleElumSpringChinook!$D$12</f>
        <v>0</v>
      </c>
      <c r="S120">
        <f>S119+G120/CleElumSpringChinook!$D$12</f>
        <v>0</v>
      </c>
      <c r="T120">
        <f>T119+H120/CleElumSpringChinook!$D$12</f>
        <v>0</v>
      </c>
      <c r="U120">
        <f>U119+I120/CleElumSpringChinook!$D$12</f>
        <v>0</v>
      </c>
      <c r="V120">
        <f t="shared" si="53"/>
        <v>0</v>
      </c>
      <c r="W120">
        <f>W119+J120/CleElumSpringChinook!$D$12</f>
        <v>0</v>
      </c>
    </row>
    <row r="121" spans="1:23">
      <c r="A121" s="10"/>
      <c r="M121" s="10">
        <f t="shared" si="52"/>
        <v>0</v>
      </c>
      <c r="N121">
        <f>N120+B121/CleElumSpringChinook!$D$4</f>
        <v>0.1642666666666667</v>
      </c>
      <c r="O121">
        <f>O120+C121/CleElumSpringChinook!$D$5</f>
        <v>1.0653333333333335</v>
      </c>
      <c r="P121">
        <f>P120+D121/CleElumSpringChinook!$D$12</f>
        <v>3.5804773969862654E-2</v>
      </c>
      <c r="Q121">
        <f>Q120+E121/CleElumSpringChinook!$D$12</f>
        <v>6.6231053029292787E-3</v>
      </c>
      <c r="R121">
        <f>R120+F121/CleElumSpringChinook!$D$12</f>
        <v>0</v>
      </c>
      <c r="S121">
        <f>S120+G121/CleElumSpringChinook!$D$12</f>
        <v>0</v>
      </c>
      <c r="T121">
        <f>T120+H121/CleElumSpringChinook!$D$12</f>
        <v>0</v>
      </c>
      <c r="U121">
        <f>U120+I121/CleElumSpringChinook!$D$12</f>
        <v>0</v>
      </c>
      <c r="V121">
        <f t="shared" si="53"/>
        <v>0</v>
      </c>
      <c r="W121">
        <f>W120+J121/CleElumSpringChinook!$D$12</f>
        <v>0</v>
      </c>
    </row>
    <row r="122" spans="1:23">
      <c r="A122" s="10"/>
      <c r="M122" s="10">
        <f t="shared" si="52"/>
        <v>0</v>
      </c>
      <c r="N122">
        <f>N121+B122/CleElumSpringChinook!$D$4</f>
        <v>0.1642666666666667</v>
      </c>
      <c r="O122">
        <f>O121+C122/CleElumSpringChinook!$D$5</f>
        <v>1.0653333333333335</v>
      </c>
      <c r="P122">
        <f>P121+D122/CleElumSpringChinook!$D$12</f>
        <v>3.5804773969862654E-2</v>
      </c>
      <c r="Q122">
        <f>Q121+E122/CleElumSpringChinook!$D$12</f>
        <v>6.6231053029292787E-3</v>
      </c>
      <c r="R122">
        <f>R121+F122/CleElumSpringChinook!$D$12</f>
        <v>0</v>
      </c>
      <c r="S122">
        <f>S121+G122/CleElumSpringChinook!$D$12</f>
        <v>0</v>
      </c>
      <c r="T122">
        <f>T121+H122/CleElumSpringChinook!$D$12</f>
        <v>0</v>
      </c>
      <c r="U122">
        <f>U121+I122/CleElumSpringChinook!$D$12</f>
        <v>0</v>
      </c>
      <c r="V122">
        <f t="shared" si="53"/>
        <v>0</v>
      </c>
      <c r="W122">
        <f>W121+J122/CleElumSpringChinook!$D$12</f>
        <v>0</v>
      </c>
    </row>
    <row r="123" spans="1:23">
      <c r="A123" s="10"/>
      <c r="M123" s="10">
        <f t="shared" si="52"/>
        <v>0</v>
      </c>
      <c r="N123">
        <f>N122+B123/CleElumSpringChinook!$D$4</f>
        <v>0.1642666666666667</v>
      </c>
      <c r="O123">
        <f>O122+C123/CleElumSpringChinook!$D$5</f>
        <v>1.0653333333333335</v>
      </c>
      <c r="P123">
        <f>P122+D123/CleElumSpringChinook!$D$12</f>
        <v>3.5804773969862654E-2</v>
      </c>
      <c r="Q123">
        <f>Q122+E123/CleElumSpringChinook!$D$12</f>
        <v>6.6231053029292787E-3</v>
      </c>
      <c r="R123">
        <f>R122+F123/CleElumSpringChinook!$D$12</f>
        <v>0</v>
      </c>
      <c r="S123">
        <f>S122+G123/CleElumSpringChinook!$D$12</f>
        <v>0</v>
      </c>
      <c r="T123">
        <f>T122+H123/CleElumSpringChinook!$D$12</f>
        <v>0</v>
      </c>
      <c r="U123">
        <f>U122+I123/CleElumSpringChinook!$D$12</f>
        <v>0</v>
      </c>
      <c r="V123">
        <f t="shared" si="53"/>
        <v>0</v>
      </c>
      <c r="W123">
        <f>W122+J123/CleElumSpringChinook!$D$12</f>
        <v>0</v>
      </c>
    </row>
    <row r="124" spans="1:23">
      <c r="A124" s="10"/>
      <c r="M124" s="10">
        <f t="shared" si="52"/>
        <v>0</v>
      </c>
      <c r="N124">
        <f>N123+B124/CleElumSpringChinook!$D$4</f>
        <v>0.1642666666666667</v>
      </c>
      <c r="O124">
        <f>O123+C124/CleElumSpringChinook!$D$5</f>
        <v>1.0653333333333335</v>
      </c>
      <c r="P124">
        <f>P123+D124/CleElumSpringChinook!$D$12</f>
        <v>3.5804773969862654E-2</v>
      </c>
      <c r="Q124">
        <f>Q123+E124/CleElumSpringChinook!$D$12</f>
        <v>6.6231053029292787E-3</v>
      </c>
      <c r="R124">
        <f>R123+F124/CleElumSpringChinook!$D$12</f>
        <v>0</v>
      </c>
      <c r="S124">
        <f>S123+G124/CleElumSpringChinook!$D$12</f>
        <v>0</v>
      </c>
      <c r="T124">
        <f>T123+H124/CleElumSpringChinook!$D$12</f>
        <v>0</v>
      </c>
      <c r="U124">
        <f>U123+I124/CleElumSpringChinook!$D$12</f>
        <v>0</v>
      </c>
      <c r="V124">
        <f t="shared" si="53"/>
        <v>0</v>
      </c>
      <c r="W124">
        <f>W123+J124/CleElumSpringChinook!$D$12</f>
        <v>0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222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273</v>
      </c>
    </row>
    <row r="3" spans="1:22">
      <c r="A3" t="s">
        <v>41</v>
      </c>
      <c r="B3" t="s">
        <v>14</v>
      </c>
      <c r="C3" t="s">
        <v>279</v>
      </c>
      <c r="D3" t="s">
        <v>30</v>
      </c>
      <c r="E3" t="s">
        <v>19</v>
      </c>
      <c r="F3" t="s">
        <v>246</v>
      </c>
      <c r="G3" t="s">
        <v>1</v>
      </c>
      <c r="H3" t="s">
        <v>285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270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246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277</v>
      </c>
    </row>
    <row r="3" spans="1:20">
      <c r="A3" t="s">
        <v>41</v>
      </c>
      <c r="B3" t="s">
        <v>19</v>
      </c>
      <c r="C3" t="s">
        <v>246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270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221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278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296</v>
      </c>
      <c r="K1" s="58" t="s">
        <v>211</v>
      </c>
      <c r="BO1" s="41" t="s">
        <v>297</v>
      </c>
      <c r="BU1" s="58" t="s">
        <v>177</v>
      </c>
      <c r="CZ1" s="53"/>
      <c r="DA1" s="84" t="s">
        <v>298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256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252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236</v>
      </c>
      <c r="E5" s="6" t="s">
        <v>239</v>
      </c>
      <c r="F5" s="6" t="s">
        <v>237</v>
      </c>
      <c r="G5" s="6" t="s">
        <v>227</v>
      </c>
      <c r="H5" s="6" t="s">
        <v>225</v>
      </c>
      <c r="I5" s="6" t="s">
        <v>226</v>
      </c>
      <c r="J5" s="6" t="s">
        <v>224</v>
      </c>
      <c r="K5" s="6" t="s">
        <v>279</v>
      </c>
      <c r="L5" s="6" t="s">
        <v>48</v>
      </c>
      <c r="M5" s="6" t="s">
        <v>49</v>
      </c>
      <c r="N5" s="6" t="s">
        <v>30</v>
      </c>
      <c r="O5" s="6" t="s">
        <v>253</v>
      </c>
      <c r="P5" s="6" t="s">
        <v>50</v>
      </c>
      <c r="Q5" s="6" t="s">
        <v>28</v>
      </c>
      <c r="R5" s="6" t="s">
        <v>178</v>
      </c>
      <c r="S5" s="6" t="s">
        <v>83</v>
      </c>
      <c r="T5" s="6" t="s">
        <v>19</v>
      </c>
      <c r="U5" s="6" t="s">
        <v>206</v>
      </c>
      <c r="V5" s="6" t="s">
        <v>208</v>
      </c>
      <c r="W5" s="6" t="s">
        <v>246</v>
      </c>
      <c r="X5" s="6" t="s">
        <v>209</v>
      </c>
      <c r="Y5" s="6" t="s">
        <v>210</v>
      </c>
      <c r="Z5" s="6" t="s">
        <v>240</v>
      </c>
      <c r="AA5" s="22" t="s">
        <v>255</v>
      </c>
      <c r="AB5" s="22" t="s">
        <v>51</v>
      </c>
      <c r="AC5" s="22" t="s">
        <v>52</v>
      </c>
      <c r="AD5" s="22" t="s">
        <v>1</v>
      </c>
      <c r="AE5" s="22" t="s">
        <v>285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157</v>
      </c>
      <c r="W6" s="99"/>
      <c r="X6" s="99"/>
      <c r="Y6" s="99"/>
      <c r="Z6" s="99"/>
      <c r="AA6" s="99"/>
      <c r="AB6" s="99"/>
      <c r="AC6" s="99"/>
      <c r="AD6" s="99">
        <v>1</v>
      </c>
      <c r="AE6" s="99"/>
      <c r="AF6" s="99"/>
      <c r="AG6" s="99"/>
      <c r="AH6" s="99"/>
      <c r="AI6" s="99"/>
      <c r="AJ6" s="99"/>
      <c r="AK6" s="4">
        <f>SUM(D6:AJ6)</f>
        <v>158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2.2371364653243847E-3</v>
      </c>
      <c r="BH6" s="7" t="str">
        <f t="shared" ref="BH6" si="24">IF(AE6=0,"",AE6/$C6)</f>
        <v/>
      </c>
      <c r="BI6" s="7" t="str">
        <f t="shared" ref="BI6" si="25">IF(AF6=0,"",AF6/$C6)</f>
        <v/>
      </c>
      <c r="BJ6" s="7" t="str">
        <f t="shared" ref="BJ6" si="26">IF(AG6=0,"",AG6/$C6)</f>
        <v/>
      </c>
      <c r="BK6" s="7" t="str">
        <f t="shared" ref="BK6" si="27">IF(AH6=0,"",AH6/$C6)</f>
        <v/>
      </c>
      <c r="BL6" s="7" t="str">
        <f t="shared" ref="BL6:BM6" si="28">IF(AI6=0,"",AI6/$C6)</f>
        <v/>
      </c>
      <c r="BM6" s="7" t="str">
        <f t="shared" si="28"/>
        <v/>
      </c>
      <c r="BN6" s="7">
        <f t="shared" ref="BN6" si="29">IF(AK6=0,"",AK6/$C6)</f>
        <v>0.3534675615212528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B6" s="10"/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72</v>
      </c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4">
        <f t="shared" ref="AK7:AK70" si="30">SUM(D7:AJ7)</f>
        <v>72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 t="str">
        <f t="shared" ref="BA7:BA42" si="45">IF(W7=0,"",W7/$C7)</f>
        <v/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 t="str">
        <f t="shared" ref="BJ7:BJ70" si="54">IF(AG7=0,"",AG7/$C7)</f>
        <v/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0.11320754716981132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4">
        <f t="shared" si="30"/>
        <v>3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 t="str">
        <f t="shared" si="54"/>
        <v/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9.6153846153846159E-3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220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4">
        <f t="shared" si="30"/>
        <v>3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 t="str">
        <f t="shared" si="51"/>
        <v/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3.663003663003663E-3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>
        <v>1</v>
      </c>
      <c r="AE12" s="99"/>
      <c r="AF12" s="99"/>
      <c r="AG12" s="99"/>
      <c r="AH12" s="99"/>
      <c r="AI12" s="99"/>
      <c r="AJ12" s="99"/>
      <c r="AK12" s="4">
        <f t="shared" si="30"/>
        <v>2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2.9069767441860465E-3</v>
      </c>
      <c r="BH12" s="7" t="str">
        <f t="shared" si="52"/>
        <v/>
      </c>
      <c r="BI12" s="7" t="str">
        <f t="shared" si="53"/>
        <v/>
      </c>
      <c r="BJ12" s="7" t="str">
        <f t="shared" si="54"/>
        <v/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5.8139534883720929E-3</v>
      </c>
      <c r="BP12" s="10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294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P13" s="10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154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P14" s="10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162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1</v>
      </c>
      <c r="AD16" s="98">
        <v>1</v>
      </c>
      <c r="AE16" s="99"/>
      <c r="AF16" s="99"/>
      <c r="AG16" s="99"/>
      <c r="AH16" s="98"/>
      <c r="AI16" s="99"/>
      <c r="AJ16" s="99"/>
      <c r="AK16" s="4">
        <f t="shared" si="30"/>
        <v>2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1.4285714285714285E-2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2.8571428571428571E-2</v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>
        <v>1</v>
      </c>
      <c r="AE17" s="99"/>
      <c r="AF17" s="99"/>
      <c r="AG17" s="99"/>
      <c r="AH17" s="99"/>
      <c r="AI17" s="99"/>
      <c r="AJ17" s="99"/>
      <c r="AK17" s="4">
        <f t="shared" si="30"/>
        <v>2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>
        <f t="shared" si="51"/>
        <v>1.1049723756906078E-3</v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2.2099447513812156E-3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75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110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7.5225677031093285E-2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0.11033099297893681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2</v>
      </c>
      <c r="AD19" s="99">
        <v>1</v>
      </c>
      <c r="AE19" s="99"/>
      <c r="AF19" s="99"/>
      <c r="AG19" s="99"/>
      <c r="AH19" s="99"/>
      <c r="AI19" s="99"/>
      <c r="AJ19" s="99"/>
      <c r="AK19" s="4">
        <f t="shared" si="30"/>
        <v>25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6.8941744226128923E-4</v>
      </c>
      <c r="BG19" s="7">
        <f t="shared" si="51"/>
        <v>3.4470872113064461E-4</v>
      </c>
      <c r="BH19" s="7" t="str">
        <f t="shared" si="52"/>
        <v/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8.617718028266115E-3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/>
      <c r="Q20" s="99"/>
      <c r="R20" s="99"/>
      <c r="S20" s="98"/>
      <c r="T20" s="99"/>
      <c r="U20" s="98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4">
        <f t="shared" si="30"/>
        <v>98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0.10925306577480491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2</v>
      </c>
      <c r="W21" s="99"/>
      <c r="X21" s="99"/>
      <c r="Y21" s="99"/>
      <c r="Z21" s="99"/>
      <c r="AA21" s="99"/>
      <c r="AB21" s="99"/>
      <c r="AC21" s="99">
        <v>2</v>
      </c>
      <c r="AD21" s="99"/>
      <c r="AE21" s="99"/>
      <c r="AF21" s="99"/>
      <c r="AG21" s="99"/>
      <c r="AH21" s="99"/>
      <c r="AI21" s="99"/>
      <c r="AJ21" s="99"/>
      <c r="AK21" s="4">
        <f t="shared" si="30"/>
        <v>4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 t="str">
        <f t="shared" si="51"/>
        <v/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5.5020632737276479E-3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295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743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37</v>
      </c>
      <c r="AD23" s="99">
        <v>2</v>
      </c>
      <c r="AE23" s="99"/>
      <c r="AF23" s="99"/>
      <c r="AG23" s="99"/>
      <c r="AH23" s="99"/>
      <c r="AI23" s="99"/>
      <c r="AJ23" s="99"/>
      <c r="AK23" s="4">
        <f t="shared" si="30"/>
        <v>39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4.9798115746971738E-2</v>
      </c>
      <c r="BG23" s="7">
        <f t="shared" si="51"/>
        <v>2.6917900403768506E-3</v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5.2489905787348586E-2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2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3.0674846625766872E-3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/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6.550802139037433E-2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151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/>
      <c r="Q27" s="99"/>
      <c r="R27" s="99"/>
      <c r="S27" s="99"/>
      <c r="T27" s="99"/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6.3932448733413749E-2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149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/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31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3.875E-2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1317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160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190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0.12148823082763857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0.14426727410782081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272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2.1276595744680851E-2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10</v>
      </c>
      <c r="U33" s="98"/>
      <c r="V33" s="99">
        <v>1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30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2.911208151382824E-3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8.7336244541484712E-3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220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264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2</v>
      </c>
      <c r="AD38" s="99"/>
      <c r="AE38" s="99"/>
      <c r="AF38" s="99"/>
      <c r="AG38" s="99"/>
      <c r="AH38" s="99"/>
      <c r="AI38" s="99"/>
      <c r="AJ38" s="99"/>
      <c r="AK38" s="4">
        <f t="shared" si="30"/>
        <v>2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1.8867924528301886E-2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1.8867924528301886E-2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/>
      <c r="AH40" s="99"/>
      <c r="AI40" s="99"/>
      <c r="AJ40" s="99"/>
      <c r="AK40" s="4">
        <f t="shared" si="30"/>
        <v>9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3.0010003334444814E-3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1</v>
      </c>
      <c r="AD43" s="99">
        <v>1</v>
      </c>
      <c r="AE43" s="99"/>
      <c r="AF43" s="99"/>
      <c r="AG43" s="99"/>
      <c r="AH43" s="99"/>
      <c r="AI43" s="99"/>
      <c r="AJ43" s="99"/>
      <c r="AK43" s="4">
        <f t="shared" si="30"/>
        <v>2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1.6313213703099511E-3</v>
      </c>
      <c r="BG43" s="7">
        <f t="shared" ref="BG43:BG56" si="78">IF(AD43=0,"",AD43/$C43)</f>
        <v>1.6313213703099511E-3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3.2626427406199023E-3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245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/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3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1.9946808510638296E-3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1.7500000000000002E-2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151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149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/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9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9.0452261306532659E-3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/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7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2.0063055316709658E-3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128</v>
      </c>
      <c r="C56" s="4">
        <v>999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>
        <v>2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2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>
        <f t="shared" si="69"/>
        <v>2.002002002002002E-3</v>
      </c>
      <c r="AY56" s="7" t="str">
        <f t="shared" si="70"/>
        <v/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2.002002002002002E-3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16</v>
      </c>
      <c r="C57" s="4">
        <v>3499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2.857959416976279E-4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2.857959416976279E-4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247</v>
      </c>
      <c r="C58" s="4">
        <v>119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1</v>
      </c>
      <c r="AD58" s="4"/>
      <c r="AE58" s="4"/>
      <c r="AF58" s="4"/>
      <c r="AG58" s="4"/>
      <c r="AH58" s="4"/>
      <c r="AI58" s="4"/>
      <c r="AJ58" s="4"/>
      <c r="AK58" s="4">
        <f t="shared" si="30"/>
        <v>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8.4033613445378148E-3</v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8.4033613445378148E-3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12</v>
      </c>
      <c r="C59" s="4">
        <v>929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0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 t="str">
        <f t="shared" si="57"/>
        <v/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47</v>
      </c>
      <c r="C60" s="4">
        <v>1098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3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3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2.7322404371584699E-3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2.7322404371584699E-3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149</v>
      </c>
      <c r="C61" s="4">
        <v>915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1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1.092896174863388E-3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1.092896174863388E-3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131</v>
      </c>
      <c r="C62" s="4">
        <v>1500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11</v>
      </c>
      <c r="C63" s="4">
        <v>1208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0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 t="str">
        <f t="shared" si="57"/>
        <v/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271</v>
      </c>
      <c r="C64" s="4">
        <v>127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>
        <v>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2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>
        <f t="shared" si="97"/>
        <v>1.5748031496062992E-2</v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1.5748031496062992E-2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2024</v>
      </c>
      <c r="B65" s="4" t="s">
        <v>18</v>
      </c>
      <c r="C65" s="4">
        <v>3667</v>
      </c>
      <c r="D65" s="4"/>
      <c r="E65" s="4"/>
      <c r="F65" s="4"/>
      <c r="G65" s="4"/>
      <c r="H65" s="4"/>
      <c r="I65" s="4"/>
      <c r="J65" s="4"/>
      <c r="K65" s="4">
        <v>1</v>
      </c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2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>
        <f t="shared" si="88"/>
        <v>2.7270248159258248E-4</v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2.7270248159258248E-4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5.4540496318516497E-4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129</v>
      </c>
      <c r="C66" s="4">
        <v>600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130</v>
      </c>
      <c r="C67" s="4">
        <v>800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0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 t="str">
        <f t="shared" si="97"/>
        <v/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 t="str">
        <f t="shared" si="57"/>
        <v/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153</v>
      </c>
      <c r="C68" s="4">
        <v>356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125</v>
      </c>
      <c r="C69" s="4">
        <v>999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16</v>
      </c>
      <c r="C70" s="4">
        <v>3498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0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 t="str">
        <f t="shared" si="57"/>
        <v/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24</v>
      </c>
      <c r="C71" s="4">
        <v>978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>
        <v>1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1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>
        <f t="shared" ref="AS71:AS88" si="110">IF(N71=0,"",N71/$C71)</f>
        <v>1.0224948875255625E-3</v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1.0224948875255625E-3</v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150</v>
      </c>
      <c r="C72" s="4">
        <v>601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0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 t="str">
        <f t="shared" si="130"/>
        <v/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163</v>
      </c>
      <c r="C73" s="4">
        <v>301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126</v>
      </c>
      <c r="C74" s="4">
        <v>1275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0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 t="str">
        <f t="shared" si="130"/>
        <v/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12</v>
      </c>
      <c r="C75" s="4">
        <v>1016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>
        <v>2</v>
      </c>
      <c r="AD75" s="4"/>
      <c r="AE75" s="4"/>
      <c r="AF75" s="4"/>
      <c r="AG75" s="4"/>
      <c r="AH75" s="4"/>
      <c r="AI75" s="4"/>
      <c r="AJ75" s="4"/>
      <c r="AK75" s="4">
        <f t="shared" si="103"/>
        <v>2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>
        <f t="shared" si="123"/>
        <v>1.968503937007874E-3</v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1.968503937007874E-3</v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23</v>
      </c>
      <c r="C76" s="4">
        <v>2345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>
        <v>1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1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>
        <f t="shared" si="116"/>
        <v>4.2643923240938164E-4</v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4.2643923240938164E-4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25</v>
      </c>
      <c r="C77" s="4">
        <v>1129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v>1</v>
      </c>
      <c r="O77" s="4"/>
      <c r="P77" s="4"/>
      <c r="Q77" s="4"/>
      <c r="R77" s="4"/>
      <c r="S77" s="4"/>
      <c r="T77" s="4">
        <v>1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2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>
        <f t="shared" si="110"/>
        <v>8.8573959255978745E-4</v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>
        <f t="shared" si="116"/>
        <v>8.8573959255978745E-4</v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1.7714791851195749E-3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151</v>
      </c>
      <c r="C78" s="4">
        <v>1001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0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 t="str">
        <f t="shared" si="130"/>
        <v/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131</v>
      </c>
      <c r="C79" s="4">
        <v>1403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0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 t="str">
        <f t="shared" si="130"/>
        <v/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11</v>
      </c>
      <c r="C80" s="4">
        <v>1172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0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 t="str">
        <f t="shared" si="116"/>
        <v/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 t="str">
        <f t="shared" si="130"/>
        <v/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201</v>
      </c>
      <c r="C81" s="4">
        <v>400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18</v>
      </c>
      <c r="C82" s="4">
        <v>3910</v>
      </c>
      <c r="D82" s="4"/>
      <c r="E82" s="4"/>
      <c r="F82" s="4"/>
      <c r="G82" s="4"/>
      <c r="H82" s="4"/>
      <c r="I82" s="4"/>
      <c r="J82" s="4"/>
      <c r="K82" s="4">
        <v>1</v>
      </c>
      <c r="L82" s="4"/>
      <c r="M82" s="4"/>
      <c r="N82" s="4"/>
      <c r="O82" s="4"/>
      <c r="P82" s="4"/>
      <c r="Q82" s="4"/>
      <c r="R82" s="4"/>
      <c r="S82" s="4"/>
      <c r="T82" s="4">
        <v>1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2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>
        <f t="shared" si="107"/>
        <v>2.5575447570332479E-4</v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>
        <f t="shared" si="116"/>
        <v>2.5575447570332479E-4</v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>
        <f t="shared" si="130"/>
        <v>5.1150895140664957E-4</v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2022</v>
      </c>
      <c r="B83" s="4" t="s">
        <v>130</v>
      </c>
      <c r="C83" s="4">
        <v>803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2022</v>
      </c>
      <c r="B84" s="4" t="s">
        <v>16</v>
      </c>
      <c r="C84" s="4">
        <v>3496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0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 t="str">
        <f t="shared" si="130"/>
        <v/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2022</v>
      </c>
      <c r="B85" s="4" t="s">
        <v>131</v>
      </c>
      <c r="C85" s="4">
        <v>1393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2022</v>
      </c>
      <c r="B86" s="4" t="s">
        <v>18</v>
      </c>
      <c r="C86" s="4">
        <v>3799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>
        <v>1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1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>
        <f t="shared" si="116"/>
        <v>2.6322716504343247E-4</v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>
        <f t="shared" si="130"/>
        <v>2.6322716504343247E-4</v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2020</v>
      </c>
      <c r="B87" s="4" t="s">
        <v>25</v>
      </c>
      <c r="C87" s="4">
        <v>700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1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1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>
        <f t="shared" si="110"/>
        <v>1.4285714285714286E-3</v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>
        <f t="shared" si="130"/>
        <v>1.4285714285714286E-3</v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2017</v>
      </c>
      <c r="B88" s="4" t="s">
        <v>25</v>
      </c>
      <c r="C88" s="4">
        <v>1000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1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>
        <f t="shared" si="110"/>
        <v>1E-3</v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1E-3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0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 t="str">
        <f t="shared" ref="BN89:BN96" si="157">IF(AK89=0,"",AK89/$C89)</f>
        <v/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0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 t="str">
        <f t="shared" si="157"/>
        <v/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87857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0</v>
      </c>
      <c r="Q99" s="4">
        <f t="shared" si="213"/>
        <v>8</v>
      </c>
      <c r="R99" s="4">
        <f t="shared" si="213"/>
        <v>37</v>
      </c>
      <c r="S99" s="4">
        <f t="shared" si="213"/>
        <v>79</v>
      </c>
      <c r="T99" s="4">
        <f t="shared" si="213"/>
        <v>48</v>
      </c>
      <c r="U99" s="4">
        <f t="shared" si="213"/>
        <v>0</v>
      </c>
      <c r="V99" s="4"/>
      <c r="W99" s="4">
        <f t="shared" si="213"/>
        <v>0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52</v>
      </c>
      <c r="AD99" s="4">
        <f t="shared" si="213"/>
        <v>9</v>
      </c>
      <c r="AE99" s="4">
        <f t="shared" si="213"/>
        <v>0</v>
      </c>
      <c r="AF99" s="4">
        <f t="shared" si="213"/>
        <v>0</v>
      </c>
      <c r="AG99" s="4">
        <f t="shared" si="213"/>
        <v>0</v>
      </c>
      <c r="AH99" s="4">
        <f t="shared" si="213"/>
        <v>0</v>
      </c>
      <c r="AI99" s="4">
        <f t="shared" si="213"/>
        <v>0</v>
      </c>
      <c r="AJ99" s="4"/>
      <c r="AK99" s="4">
        <f t="shared" ref="AK99" si="214">SUM(D99:AI99)</f>
        <v>715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238</v>
      </c>
    </row>
    <row r="2" spans="1:27" ht="13.5" thickBot="1">
      <c r="A2" s="12" t="s">
        <v>254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279</v>
      </c>
      <c r="H2" s="6" t="s">
        <v>19</v>
      </c>
      <c r="I2" s="6" t="s">
        <v>246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230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284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234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230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230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235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230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230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223</v>
      </c>
    </row>
    <row r="2" spans="1:28">
      <c r="A2" s="75" t="s">
        <v>192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283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279</v>
      </c>
      <c r="E5" t="s">
        <v>3</v>
      </c>
      <c r="F5" t="s">
        <v>2</v>
      </c>
      <c r="G5" t="s">
        <v>280</v>
      </c>
      <c r="H5" t="s">
        <v>281</v>
      </c>
      <c r="I5" t="s">
        <v>282</v>
      </c>
      <c r="J5" t="s">
        <v>1</v>
      </c>
      <c r="K5" t="s">
        <v>19</v>
      </c>
      <c r="L5" t="s">
        <v>246</v>
      </c>
      <c r="M5" t="s">
        <v>6</v>
      </c>
      <c r="N5" t="s">
        <v>6</v>
      </c>
      <c r="O5"/>
      <c r="P5"/>
      <c r="Q5" t="s">
        <v>270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212</v>
      </c>
    </row>
    <row r="2" spans="1:26">
      <c r="A2" s="14" t="s">
        <v>148</v>
      </c>
      <c r="Y2" s="16" t="s">
        <v>216</v>
      </c>
    </row>
    <row r="3" spans="1:26">
      <c r="A3" s="14" t="s">
        <v>42</v>
      </c>
      <c r="U3" s="103" t="s">
        <v>219</v>
      </c>
      <c r="W3" s="16" t="s">
        <v>213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218</v>
      </c>
      <c r="U4" s="103"/>
      <c r="X4" t="s">
        <v>214</v>
      </c>
      <c r="Y4" t="s">
        <v>215</v>
      </c>
      <c r="Z4" t="s">
        <v>217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2026-03-18T17:13:18Z</dcterms:modified>
</cp:coreProperties>
</file>